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920" windowWidth="11340" windowHeight="4875" tabRatio="609" activeTab="0"/>
  </bookViews>
  <sheets>
    <sheet name="Statistický přehled GP" sheetId="1" r:id="rId1"/>
  </sheets>
  <definedNames/>
  <calcPr fullCalcOnLoad="1"/>
</workbook>
</file>

<file path=xl/sharedStrings.xml><?xml version="1.0" encoding="utf-8"?>
<sst xmlns="http://schemas.openxmlformats.org/spreadsheetml/2006/main" count="1410" uniqueCount="1041">
  <si>
    <t>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</si>
  <si>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</si>
  <si>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</si>
  <si>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</si>
  <si>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</si>
  <si>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</si>
  <si>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</si>
  <si>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</si>
  <si>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</si>
  <si>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</si>
  <si>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</si>
  <si>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</si>
  <si>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</si>
  <si>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</si>
  <si>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</si>
  <si>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</si>
  <si>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</si>
  <si>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</si>
  <si>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</si>
  <si>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</si>
  <si>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</si>
  <si>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</si>
  <si>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</si>
  <si>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</si>
  <si>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</si>
  <si>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</si>
  <si>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Rozvoj vesnice (obnova místních částí měst a obcí)</t>
  </si>
  <si>
    <t>Vítejte u nás (cestovní ruch)</t>
  </si>
  <si>
    <t>Volný čas (rozvoj volnočasových aktivit)</t>
  </si>
  <si>
    <t>Nemovité památky (zachování kulturních památek)</t>
  </si>
  <si>
    <t>Regionální kultura (kult. akce - neprofesionální umění)</t>
  </si>
  <si>
    <t>Podaná ruka (nestátní nezisk. org. v oblasti sociální)</t>
  </si>
  <si>
    <t>Škola - centrum vzdělávání (celoživotní vzdělávání)</t>
  </si>
  <si>
    <t>Obce na síti (komunikační infrastruktura)</t>
  </si>
  <si>
    <t>Územní dokumentace (územní rozvoj obcí)</t>
  </si>
  <si>
    <t>ŽP - zdroj bohatství Vysočiny (environmentální výchova)</t>
  </si>
  <si>
    <t>Sport pro všechny (rozvoj volnočasových aktivit)</t>
  </si>
  <si>
    <t>Drobná údržba sportovišť (údržba sport. a TV zařízení)</t>
  </si>
  <si>
    <t>Škola dílnou lidskosti (vzdělávání ped. pracovníků)</t>
  </si>
  <si>
    <t>Obce na síti II. (komunikační infrastruktura)</t>
  </si>
  <si>
    <t>GIS 1 - infrastruktura (rozvoj infrastruktury GIS)</t>
  </si>
  <si>
    <t>GIS 2 - data (budování a integrace bází dat pro GIS)</t>
  </si>
  <si>
    <t>GIS 3 - aplikace (vytváření a implemetace aplikací pro GIS)</t>
  </si>
  <si>
    <t>Zemědělské projekty (projekty v oblasti zemědělství)</t>
  </si>
  <si>
    <t>Vzděláním ke standardům kvality (zvyš. prof. úrovně soc. prac.)</t>
  </si>
  <si>
    <t>Bydlete na venkově (proj. dok. pro bytovou výstavbu)</t>
  </si>
  <si>
    <t>Územní dokumentace II. (dokumenty územního rozvoje)</t>
  </si>
  <si>
    <t>Programy profesního vzdělávání dospělých (rozvoj reg. vzděláv.)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</si>
  <si>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</si>
  <si>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</si>
  <si>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</si>
  <si>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</si>
  <si>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</si>
  <si>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</si>
  <si>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</si>
  <si>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</si>
  <si>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</si>
  <si>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</si>
  <si>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</si>
  <si>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</si>
  <si>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</si>
  <si>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</si>
  <si>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</si>
  <si>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Volný čas 2003 (rozvoj volnočasových aktivit)</t>
  </si>
  <si>
    <t>Sport pro všechny 2003 (volnočasové aktivity v oblasti TV a sportu)</t>
  </si>
  <si>
    <t>Rozvoj vesnice 2003 (obnova místních částí měst a obcí)</t>
  </si>
  <si>
    <t>Čistá voda (zásobování vodou, čištění odpadních vod)</t>
  </si>
  <si>
    <t>Čistá voda 2003 (zásobování vodou, čištění odpadních vod)</t>
  </si>
  <si>
    <t>Restaurování movitých památek (rest.movitých kulturních památek)</t>
  </si>
  <si>
    <t>Doprovodná infrastruktura CR (budování a modernizace DI CR)</t>
  </si>
  <si>
    <t>Síťování firem na Vysočině (školení pro podporu podnikání v kraji)</t>
  </si>
  <si>
    <t>Sportoviště (výstavba a rekon. sport. a TV zařízení)</t>
  </si>
  <si>
    <t>Výstavba a údržba sportovišť (výstavba a rekon. sport. a TV zařízení)</t>
  </si>
  <si>
    <t>Systém sběru a třídění odpadu (podporu sběru a třídění kom. odpadu)</t>
  </si>
  <si>
    <t>Energ. využívání obnovitel. zdrojů (projekty týkající se obnov. zdrojů E)</t>
  </si>
  <si>
    <t>Protidrogová prevence (podpora specifické prevence)</t>
  </si>
  <si>
    <t>Grantové programy vyhlášené v roce 2002</t>
  </si>
  <si>
    <t>Grantové programy vyhlášené v roce 2003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</si>
  <si>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</si>
  <si>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</si>
  <si>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</si>
  <si>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</si>
  <si>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</si>
  <si>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</si>
  <si>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</si>
  <si>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</si>
  <si>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</si>
  <si>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</si>
  <si>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</si>
  <si>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</si>
  <si>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Rozdělená podpora z FV  (Kč)</t>
  </si>
  <si>
    <t>41.</t>
  </si>
  <si>
    <t>42.</t>
  </si>
  <si>
    <t>43.</t>
  </si>
  <si>
    <t>44.</t>
  </si>
  <si>
    <t>45.</t>
  </si>
  <si>
    <t>46.</t>
  </si>
  <si>
    <t>47.</t>
  </si>
  <si>
    <t>48.</t>
  </si>
  <si>
    <t>Popularizace informačních technologií (rozvoj komunikační infrastruktury)</t>
  </si>
  <si>
    <t>Webové stránky MSP (podpora rozvoje MSP)</t>
  </si>
  <si>
    <t>Webové stránky měst a obcí (rozvoj komunikační infrastruktury)</t>
  </si>
  <si>
    <t>Modernizace ubytovacích zařízení (podpora ubytovacích zařízení pro CR)</t>
  </si>
  <si>
    <t>Vítejte u nás II. (podpora vzniku turistických produktů a prezentací MR)</t>
  </si>
  <si>
    <t>Rozvoj mikroregionů (podpora projektů venkovských mikroregionů)</t>
  </si>
  <si>
    <t>GIS - II (podpora geoinformatické infrastruktury)</t>
  </si>
  <si>
    <t>ŽP - zdroj bohatství Vysočiny 2003 (enviromentální výchova)</t>
  </si>
  <si>
    <t>Celkem (všechny vyhlášené programy)</t>
  </si>
  <si>
    <t>49.</t>
  </si>
  <si>
    <t>50.</t>
  </si>
  <si>
    <t>51.</t>
  </si>
  <si>
    <t>Bydlete na venkově 2003 (projektová dokumetace pro byt. výstavbu)</t>
  </si>
  <si>
    <t>Škola a knihovna - centra vzdělávání (celoživotní vzdělávání)</t>
  </si>
  <si>
    <t>Edice Vysočiny (ediční počiny s vazbou na kulturu, historii a přírodu)</t>
  </si>
  <si>
    <t>Zůstatek</t>
  </si>
  <si>
    <t>v Kč</t>
  </si>
  <si>
    <t>52.</t>
  </si>
  <si>
    <t>53.</t>
  </si>
  <si>
    <t>54.</t>
  </si>
  <si>
    <t>Volný čas 2004 (podpora dlouhodobých volnočasových aktivit)</t>
  </si>
  <si>
    <t>Regionální kultura III. (podpora kult. akcí v oblasti neprofesionálního umění)</t>
  </si>
  <si>
    <t>Fond Vysočiny - statistický přehled grantových programů</t>
  </si>
  <si>
    <t>55.</t>
  </si>
  <si>
    <t>56.</t>
  </si>
  <si>
    <t>57.</t>
  </si>
  <si>
    <t>Jednorázové akce 2004 (jednorázové volnočasové a sportovní aktivity)</t>
  </si>
  <si>
    <t>Sport pro všechny 2004 (dlouhodobé volnočasové aktivity v oblasti TV a sportu)</t>
  </si>
  <si>
    <t>Metropolitní sítě (podpora komunikační infrastruktury orgánů veřejné správy)</t>
  </si>
  <si>
    <t>Krajina Vysočiny (zvyš. retenční schopnosti krajiny)</t>
  </si>
  <si>
    <t>Celkový objem zrealizovaných projektů (Kč)</t>
  </si>
  <si>
    <t>Vlastní podíl úspěšných žadatelů (Kč)</t>
  </si>
  <si>
    <t>vyhlášených v roce 2002</t>
  </si>
  <si>
    <t>vyhlášených v roce 2003</t>
  </si>
  <si>
    <t>Název grantových programů</t>
  </si>
  <si>
    <t>58.</t>
  </si>
  <si>
    <t>59.</t>
  </si>
  <si>
    <t>60.</t>
  </si>
  <si>
    <t>61.</t>
  </si>
  <si>
    <t>vyhlášených v roce 2004</t>
  </si>
  <si>
    <t>Grantové programy vyhlášené v roce 2004</t>
  </si>
  <si>
    <t>Bezpečná silnice 2004 (zvýšení bezpečnosti provozu na komunikacích)</t>
  </si>
  <si>
    <t>Veřejná doprava 2004 (zlepš. infrastr. a zvýšení atraktivity veřejné dopravy)</t>
  </si>
  <si>
    <t>Veřejná letiště 2004 (úpravy a modernizace veřejných vnitrostátních letišť)</t>
  </si>
  <si>
    <t xml:space="preserve">Klenotnice Vysočiny 2004 (kult. aktivity v oblasti movitého kult. dědictví muzeí a galerií) 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</si>
  <si>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</si>
  <si>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</si>
  <si>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</si>
  <si>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</si>
  <si>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</si>
  <si>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</si>
  <si>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</si>
  <si>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</si>
  <si>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</si>
  <si>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</si>
  <si>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</si>
  <si>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</si>
  <si>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</si>
  <si>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Vysočina bez bariér (odstraňování bariér z veřejných budov apod.)</t>
  </si>
  <si>
    <t>Prevence kriminality 2004 (podpora specifikých programů prevence kriminality)</t>
  </si>
  <si>
    <t>Zemědělské projekty 2004 II. (projekty v oblasti zemědělství)</t>
  </si>
  <si>
    <t>Čistá voda 2004 (zásobování vodou, čištění odpadních vod)</t>
  </si>
  <si>
    <t>ŽP - zdroj bohatsví Vysočiny 2004 (environmentální výchova, vzdělávání a osvěta)</t>
  </si>
  <si>
    <t>Rozvoj vesnice 2004 (obnova místních částí měst a obcí)</t>
  </si>
  <si>
    <t>Lidské zdroje ve firmách (rozvoj struktur celoživotního vzdělávání)</t>
  </si>
  <si>
    <t>Cizí jazyky - brána k novému poznání (výuka cizích jazyků)</t>
  </si>
  <si>
    <t>Tábory 2004 (obnova vybavení letních táborů)</t>
  </si>
  <si>
    <t>Sportoviště 2004 (výstavba a rekon. sport. a TV zařízení)</t>
  </si>
  <si>
    <t>GIS - III (podpora geoinformatické infrastruktury)</t>
  </si>
  <si>
    <t>Obce na síti - IV (rozvoj komunikační infrastruktury)</t>
  </si>
  <si>
    <t>Webové stránky měst a obcí - II (rozvoj komunikační infrastruktury)</t>
  </si>
  <si>
    <t>75.</t>
  </si>
  <si>
    <t>76.</t>
  </si>
  <si>
    <t>77.</t>
  </si>
  <si>
    <t>78.</t>
  </si>
  <si>
    <t>79.</t>
  </si>
  <si>
    <t>80.</t>
  </si>
  <si>
    <t>Metropolitní sítě - II (podpora komunik.infrastrukt. orgánů veřejné správy)</t>
  </si>
  <si>
    <t>Dopravní výchova 2004 (podpora akcí přispívaj. ke zvýšení bezpeč. na kom.)</t>
  </si>
  <si>
    <t>Edice Vysočiny II. (ediční počiny s vazbou na kulturu, historii a přírodu)</t>
  </si>
  <si>
    <t>Projektová dokumentace k programu SROP (projektová dokumentace)</t>
  </si>
  <si>
    <t>Systém sběru a třídění odpadu 2004 (podporu sběru a třídění kom. odpadu)</t>
  </si>
  <si>
    <t>81.</t>
  </si>
  <si>
    <t>82.</t>
  </si>
  <si>
    <t>83.</t>
  </si>
  <si>
    <t>84.</t>
  </si>
  <si>
    <t>85.</t>
  </si>
  <si>
    <t>86.</t>
  </si>
  <si>
    <t>Výzkum-vývoj-inovace (podpora výzkumných a vývojových činností MSP)</t>
  </si>
  <si>
    <t>Rozvoj malých podnikatelů (pořízení technologií,výrobních zařízení MP)</t>
  </si>
  <si>
    <t>Certifikace-osvědčení (získání certifikace ISO 14000, EMAS, OHSAS 18001)</t>
  </si>
  <si>
    <t>Vítejte u nás 2004 (podpora vzniku turist. balíčků služeb a ucelených turist. produktů)</t>
  </si>
  <si>
    <t>Doprovodná infrastruktura CR 2004 (budování a modernizace DI CR)</t>
  </si>
  <si>
    <t>Integrace aplikačního vybavení ISVS (rozvoj komunikační infrastruktury)</t>
  </si>
  <si>
    <t>87.</t>
  </si>
  <si>
    <t>88.</t>
  </si>
  <si>
    <t>89.</t>
  </si>
  <si>
    <t>90.</t>
  </si>
  <si>
    <t>91.</t>
  </si>
  <si>
    <t>Metropolitní sítě III (podpora komunik.infrastrukt. orgánů veřejné správy)</t>
  </si>
  <si>
    <t>Vzdělávání seniorů v oblasti ICT (podpora rozvoje informační gramotnosti)</t>
  </si>
  <si>
    <t>Krajina Vysočiny 2004 (projekty k zadržení vody v krajině a k péči o přír. prost.)</t>
  </si>
  <si>
    <t>Energetické využívání obnovitelných zdrojů 2004 (podpora obnovitel. zdrojů)</t>
  </si>
  <si>
    <t>Protidrogová prevence a léčba 2004 - 2005 (podpora specifické prevence)</t>
  </si>
  <si>
    <t>Bydlete na venkově 2004 (projektová dokumetace pro byt. výstavbu)</t>
  </si>
  <si>
    <t>92.</t>
  </si>
  <si>
    <t>93.</t>
  </si>
  <si>
    <t>94.</t>
  </si>
  <si>
    <t>95.</t>
  </si>
  <si>
    <t>96.</t>
  </si>
  <si>
    <t>97.</t>
  </si>
  <si>
    <t>Regionální kultura IV. (podpora kult. akcí v oblasti neprofesionálního umění)</t>
  </si>
  <si>
    <t>Rozvoj vesnice 2004 - II (obnova místních částí měst a obcí)</t>
  </si>
  <si>
    <t>Volný čas 2005 (podpora dlouhodobých volnočasových aktivit)</t>
  </si>
  <si>
    <t>Jednorázové akce 2005 (jednorázové volnočasové a sportovní aktivity)</t>
  </si>
  <si>
    <t>Sport pro všechny 2005 (dlouhodobé volnočasové aktivity v oblasti TV a sportu)</t>
  </si>
  <si>
    <t>Cizí jazyky - brána k novému poznání 2004 - II (výuka cizích jazyků)</t>
  </si>
  <si>
    <t>GP byl rozhodnutím ZK zrušen</t>
  </si>
  <si>
    <t>vyhlášených v roce 2005</t>
  </si>
  <si>
    <t>Grantové programy vyhlášené v roce 2005</t>
  </si>
  <si>
    <t>98.</t>
  </si>
  <si>
    <t>Čistá voda 2005 (zásobování vodou, čištění odpadních vod)</t>
  </si>
  <si>
    <t>99.</t>
  </si>
  <si>
    <t>Sportoviště 2005 (výstavba a údržba sport. a TV zařízení)</t>
  </si>
  <si>
    <t>100.</t>
  </si>
  <si>
    <t>Tábory 2005 (obnova vybavení letních táborů)</t>
  </si>
  <si>
    <t>101.</t>
  </si>
  <si>
    <t>Systém sběru a třídění odpadu 2005 (podporu sběru a třídění kom. odpadu)</t>
  </si>
  <si>
    <t>102.</t>
  </si>
  <si>
    <t>Bezpečná silnice 2005 (zvýšení bezpečnosti provozu na komunikacích)</t>
  </si>
  <si>
    <t>Celkem (všechny vyhodnocené programy)</t>
  </si>
  <si>
    <t>103.</t>
  </si>
  <si>
    <t>104.</t>
  </si>
  <si>
    <t>105.</t>
  </si>
  <si>
    <t>Veřejná letiště 2005 (úpravy a modernizace veřejných vnitrostátních letišť)</t>
  </si>
  <si>
    <t>Líbí se nám v knihovně (podpora veřejných knihoven v kraji)</t>
  </si>
  <si>
    <t>Mezinárodní projekty 2005 (mezinárodní projekty pro děti a mládež)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</si>
  <si>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</si>
  <si>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</si>
  <si>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</si>
  <si>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</si>
  <si>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</si>
  <si>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</si>
  <si>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</si>
  <si>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</si>
  <si>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</si>
  <si>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Doprovodná infrastruktura CR 2005 (budování a modernizace DI CR)</t>
  </si>
  <si>
    <t>Modernizace ubytovacích zařízení 2005 (podpora ubytovacích zařízení pro CR)</t>
  </si>
  <si>
    <t>ŽP - zdroj bohatsví Vysočiny 2005 (environmentální výchova, vzdělávání a osvěta)</t>
  </si>
  <si>
    <t>Veřejně přístupný internet (podpora zvyšování dostupnosti internetu)</t>
  </si>
  <si>
    <t>Elektronicke podatelny (podpora komunik.infrastrukt. orgánů veřejné správy)</t>
  </si>
  <si>
    <t>Bydlete na venkově 2005 (projektová dokumetace pro byt. výstavbu)</t>
  </si>
  <si>
    <t>Veřejná osobní doprava 2005 (zlepš. infrastr. a zvýšení atraktivity veřejné dopravy)</t>
  </si>
  <si>
    <t>Výzkum-vývoj-inovace 2005 (podpora výzkumných a vývojových činností MSP)</t>
  </si>
  <si>
    <t>Certifikace-osvědčení 2005 (získání certifikace ISO 9000, 14001, 17799, OHSAS 18001, HACCP, EMAS)</t>
  </si>
  <si>
    <t>115.</t>
  </si>
  <si>
    <t>116.</t>
  </si>
  <si>
    <t>117.</t>
  </si>
  <si>
    <t>118.</t>
  </si>
  <si>
    <t>Metropolitní sítě - IV (podpora komunik.infrastrukt. orgánů veřejné správy)</t>
  </si>
  <si>
    <t>Systém sběru a třídění odpadu 2005/II (podporu sběru a třídění kom. odpadu)</t>
  </si>
  <si>
    <t>Rozvoj malých podnikatelů 2005 (pořízení technologií,výrobních zařízení MP)</t>
  </si>
  <si>
    <t>Edice Vysočiny III. (ediční počiny s vazbou na kulturu, historii a přírodu)</t>
  </si>
  <si>
    <t>119.</t>
  </si>
  <si>
    <t>120.</t>
  </si>
  <si>
    <t>Prevence kriminality 2005 (podpora specifikých programů prevence kriminality)</t>
  </si>
  <si>
    <t>GIS - IV (podpora geoinformatické infrastruktury)</t>
  </si>
  <si>
    <t>121.</t>
  </si>
  <si>
    <t>122.</t>
  </si>
  <si>
    <t>123.</t>
  </si>
  <si>
    <t>124.</t>
  </si>
  <si>
    <t>125.</t>
  </si>
  <si>
    <t>Rozvoj vesnice 2005 (obnova místních částí měst a obcí)</t>
  </si>
  <si>
    <t>Bioodpady 2005 (nakládání s bioodpadem)</t>
  </si>
  <si>
    <t>Energetické využívání obnovitelných zdrojů 2005 (podpora obnovitel. zdrojů)</t>
  </si>
  <si>
    <t>Volný čas 2006 (podpora dlouhodobých volnočasových aktivit)</t>
  </si>
  <si>
    <t>Sport pro všechny 2006 (dlouhodobé volnočasové aktivity v oblasti TV a sportu)</t>
  </si>
  <si>
    <t>126.</t>
  </si>
  <si>
    <t>127.</t>
  </si>
  <si>
    <t>128.</t>
  </si>
  <si>
    <t>Webové stránky měst a obcí - III (rozvoj komunikační infrastruktury)</t>
  </si>
  <si>
    <t>Leader Vysočiny (podpora vzniku a činnosti MAS)</t>
  </si>
  <si>
    <t>Obce na síti III. (rozvoj komunikační infrastruktury) - 1.a 2.kolo</t>
  </si>
  <si>
    <t>Regionální kultura II. (kult. akce - neprofesionální umění) - 1.a 2. kolo</t>
  </si>
  <si>
    <t>129.</t>
  </si>
  <si>
    <t>130.</t>
  </si>
  <si>
    <t>Krajina Vysočiny 2005 (projekty k zadržení vody v krajině a k péči o přír. prost.)</t>
  </si>
  <si>
    <t>Regionální kultura V. (podpora kult. akcí v oblasti neprofesionálního umění)</t>
  </si>
  <si>
    <t>Certifikace ISO (získání certifikace ISO 9000 nebo ISO 14000) - 1 a 2.kolo</t>
  </si>
  <si>
    <t>131.</t>
  </si>
  <si>
    <t>132.</t>
  </si>
  <si>
    <t>133.</t>
  </si>
  <si>
    <t>Veřejně přístupný internet II (podpora zvyšování dostupnosti internetu)</t>
  </si>
  <si>
    <t>GIS V (podpora geoinformatické infrastruktury)</t>
  </si>
  <si>
    <t>Nevyužívané památky (zpracování studií využití kult. památek)</t>
  </si>
  <si>
    <t>134.</t>
  </si>
  <si>
    <t>135.</t>
  </si>
  <si>
    <t>136.</t>
  </si>
  <si>
    <t>137.</t>
  </si>
  <si>
    <t>Jednorázové akce 2006 (jednorázové volnočasové a sportovní aktivity)</t>
  </si>
  <si>
    <t>Systém sběru a třídění odpadu 2006  (podporu sběru a třídění kom. odpadu)</t>
  </si>
  <si>
    <t>Sportoviště 2006 (budování sportovních a TV zařízení)</t>
  </si>
  <si>
    <t>Grantové programy vyhlášené v roce 2006</t>
  </si>
  <si>
    <t>vyhlášených v roce 2006</t>
  </si>
  <si>
    <t>138.</t>
  </si>
  <si>
    <t>Bezpečná silnice 2006 (zvýšení bezpečnosti provozu na komunikacích)</t>
  </si>
  <si>
    <t>139.</t>
  </si>
  <si>
    <t>Rozvoj mikroregionů 2006 (podpora venkovských mikroregionů)</t>
  </si>
  <si>
    <t>140.</t>
  </si>
  <si>
    <t>Modernizace ubytovacích zařízení 2006 (podpora ubytovacích zařízení CR)</t>
  </si>
  <si>
    <t>141.</t>
  </si>
  <si>
    <t>Doprovodná infrastruktura CR 2006 (budování a modernizace DI CR)</t>
  </si>
  <si>
    <t>142.</t>
  </si>
  <si>
    <t xml:space="preserve">Klenotnice Vysočiny 2006  (kult. aktivity v oblasti movitého kult. dědictví muzeí a galerií) </t>
  </si>
  <si>
    <t>143.</t>
  </si>
  <si>
    <t>Čistá voda 2006 (zásobování vodou, čištění odpadních vod)</t>
  </si>
  <si>
    <t>144.</t>
  </si>
  <si>
    <t>145.</t>
  </si>
  <si>
    <t>Metropolitní sítě - V (podpora komunik.infrastrukt. orgánů veřejné správy)</t>
  </si>
  <si>
    <t>Rozvoj malých podnikatelů 2006 (pořízení technologií,výrobních zařízení MP)</t>
  </si>
  <si>
    <t>146.</t>
  </si>
  <si>
    <t>147.</t>
  </si>
  <si>
    <t>148.</t>
  </si>
  <si>
    <t>149.</t>
  </si>
  <si>
    <t>150.</t>
  </si>
  <si>
    <t>Rozvoj vesnice 2006 (obnova místních částí měst a obcí)</t>
  </si>
  <si>
    <t>Bioodpady 2006 (nakládání s bioodpadem)</t>
  </si>
  <si>
    <t>Edice Vysociny IV. (ediční počiny s vazbou na kulturu, historii a přírodu)</t>
  </si>
  <si>
    <t>Prevence kriminality 2006 (podpora specifikých programů prevence kriminality)</t>
  </si>
  <si>
    <t>Výzkum a vývoj pro inovace 2006 (podpora výzkumných a vývojových činností MSP)</t>
  </si>
  <si>
    <t>151.</t>
  </si>
  <si>
    <t>152.</t>
  </si>
  <si>
    <t>153.</t>
  </si>
  <si>
    <t>Generely bezbariérových tras (zpracovávání generelů bezbariérových tras)</t>
  </si>
  <si>
    <t>Certtifikace-osvědčení 2006 (získání certifikace ISO 9000, 14001, 22000, OHSAS 18001, HACCP, EMAS)</t>
  </si>
  <si>
    <t xml:space="preserve">Dobrovolnictví 2006 (podpora rozvoje dobrovolnictví v sociálních a zdravotnických službách) </t>
  </si>
  <si>
    <t>154.</t>
  </si>
  <si>
    <t>155.</t>
  </si>
  <si>
    <t>156.</t>
  </si>
  <si>
    <t>157.</t>
  </si>
  <si>
    <t>158.</t>
  </si>
  <si>
    <t>159.</t>
  </si>
  <si>
    <t>160.</t>
  </si>
  <si>
    <t>GIS VI (podpora geoinformatické infrastruktury)</t>
  </si>
  <si>
    <t>Veřejně přístupný internet III (podpora zvyšování dostupnosti internetu)</t>
  </si>
  <si>
    <t>Bydlete na venkově 2006 (projektová dokumetace pro byt. výstavbu)</t>
  </si>
  <si>
    <t>Webové stránky pro všechny (rozvoj komunikační infrastruktury)</t>
  </si>
  <si>
    <t>Systém sběru a třídění odpadu 2006/II (podporu sběru a třídění kom. odpadu)</t>
  </si>
  <si>
    <t>Energetické využívání obnovitelných zdrojů 2006 (podpora obnovitel. zdrojů)</t>
  </si>
  <si>
    <t>Brána k novému poznání (podpora jazykové a IT vzdělanosti)</t>
  </si>
  <si>
    <t>161.</t>
  </si>
  <si>
    <t>162.</t>
  </si>
  <si>
    <t>163.</t>
  </si>
  <si>
    <t>Regionální kultura VI. (podpora kult. akcí v oblasti neprofesionálního umění)</t>
  </si>
  <si>
    <t>Bezpečnost ICT II (rozvoj bezpečnosti ISVS a komunikační infrastruktury)</t>
  </si>
  <si>
    <t>Metropolitní sítě VI (podpora komunik.infrastrukt. orgánů veřejné správy)</t>
  </si>
  <si>
    <t>Bezpečnost ICT (rozvoj bezpečnosti ISVS a komunikační infrastruktury)</t>
  </si>
  <si>
    <t>164.</t>
  </si>
  <si>
    <t>Volný čas 2007 (podpora dlouhodobých volnočasových aktivit)</t>
  </si>
  <si>
    <t>vyhlášených v roce 2007</t>
  </si>
  <si>
    <t>165.</t>
  </si>
  <si>
    <t>166.</t>
  </si>
  <si>
    <t>167.</t>
  </si>
  <si>
    <t>168.</t>
  </si>
  <si>
    <t>169.</t>
  </si>
  <si>
    <t>170.</t>
  </si>
  <si>
    <t>171.</t>
  </si>
  <si>
    <t>172.</t>
  </si>
  <si>
    <t>Grantové programy vyhlášené v roce 2007</t>
  </si>
  <si>
    <t>Rozvoj malých podnikatelů ve vybraných regionech 2007 - I.</t>
  </si>
  <si>
    <t>Sportoviště 2007 (budování sportovních a TV zařízení)</t>
  </si>
  <si>
    <t>Diagnóza památek (předprojektová dokumentace obnovy kulturních památek)</t>
  </si>
  <si>
    <t>Metropolitní sítě VII - 2007 (podpora komunik.infrastrukt. orgánů veřejné správy)</t>
  </si>
  <si>
    <t>Systém sběru a třídění odpadu 2007 (podporu sběru a třídění kom. odpadu)</t>
  </si>
  <si>
    <t>Čistá voda 2007 (zásobování vodou, čištění odpadních vod)</t>
  </si>
  <si>
    <t>Leader Vysočiny 2007 (podpora činnosti MAS)</t>
  </si>
  <si>
    <t>Jednorázové akce 2007 (jednorázové volnočasové a sportovní aktivity)</t>
  </si>
  <si>
    <t>173.</t>
  </si>
  <si>
    <t>174.</t>
  </si>
  <si>
    <t>175.</t>
  </si>
  <si>
    <t>176.</t>
  </si>
  <si>
    <t>Tábory 2007 (obnova vybavení letních táborů)</t>
  </si>
  <si>
    <t>Doprovodná infrastruktura CR 2007 (budování a modernizace DI CR)</t>
  </si>
  <si>
    <t>Modernizace ubytovacích zařízení 2007 (podpora ubytovacích zařízení CR)</t>
  </si>
  <si>
    <t>Tábory 2006 (obnova vybavení letních táborů)</t>
  </si>
  <si>
    <t>ŽP - zdroj bohatsví Vysočiny 2007 (podpora environmentální osvěty)</t>
  </si>
  <si>
    <t>177.</t>
  </si>
  <si>
    <t>178.</t>
  </si>
  <si>
    <t>179.</t>
  </si>
  <si>
    <t>180.</t>
  </si>
  <si>
    <t>Rozvoj malých podnikatelů ve vybraných regionech 2007 - II.</t>
  </si>
  <si>
    <t>Rozvoj vesnice 2007 (obnova místních částí měst a obcí)</t>
  </si>
  <si>
    <t>Bioodpady 2007 (nakládání s bioodpadem)</t>
  </si>
  <si>
    <t>Veřejně přístupný internet IV - 2007 (podpora zvyšování dostupnosti internetu)</t>
  </si>
  <si>
    <t>181.</t>
  </si>
  <si>
    <t>182.</t>
  </si>
  <si>
    <t>183.</t>
  </si>
  <si>
    <t>Edice Vysočiny V. (ediční počiny s vazbou na kulturu, historii a přírodu)</t>
  </si>
  <si>
    <t xml:space="preserve">Dobrovolnictví 2007 (podpora rozvoje dobrovolnictví v sociálních a zdravotnických službách) </t>
  </si>
  <si>
    <t>184.</t>
  </si>
  <si>
    <t>185.</t>
  </si>
  <si>
    <t>186.</t>
  </si>
  <si>
    <t>187.</t>
  </si>
  <si>
    <t>188.</t>
  </si>
  <si>
    <t>Bezpečnost ICT - III (rozvoj bezpečnosti ISVS a komunikační infrastruktury)</t>
  </si>
  <si>
    <t>GIS VII - 2007 (podpora geoinformační infrastruktury)</t>
  </si>
  <si>
    <t>Webové stránky pro všechny II - 2007 (rozvoj komunikační infrastruktury)</t>
  </si>
  <si>
    <t>Líbí se nám v knihovně 2007 (podpora veřejných knihoven v kraji)</t>
  </si>
  <si>
    <t>Modernizace ubytovacích zařízení 2007 - II. (podpora ubytovacích zařízení CR)</t>
  </si>
  <si>
    <t>189.</t>
  </si>
  <si>
    <t>190.</t>
  </si>
  <si>
    <t>191.</t>
  </si>
  <si>
    <t>Volný čas 2008 (podpora dlouhodobých volnočasových aktivit)</t>
  </si>
  <si>
    <t>Regionální kultura VII. (podpora kult. akcí v oblasti neprofesionálního umění)</t>
  </si>
  <si>
    <t>Koordinace sociální výpomoci v obcích a hospicová péče (rozvoj dobrovolné sousedské výpomoci a rozšíření hospic.péče)</t>
  </si>
  <si>
    <t>Grantové programy vyhlášené v roce 2008</t>
  </si>
  <si>
    <t>vyhlášených v roce 2008</t>
  </si>
  <si>
    <t>192.</t>
  </si>
  <si>
    <t>193.</t>
  </si>
  <si>
    <t>194.</t>
  </si>
  <si>
    <t>195.</t>
  </si>
  <si>
    <t>196.</t>
  </si>
  <si>
    <t>197.</t>
  </si>
  <si>
    <t>Metropolitní sítě VIII - 2008 (podpora komunik.infrastrukt. orgánů veřejné správy)</t>
  </si>
  <si>
    <t>Rozvoj malých podnikatelů ve vybraných regionech 2008 - I.</t>
  </si>
  <si>
    <t>Jednorázové akce 2008 (jednorázové volnočasové a sportovní aktivity)</t>
  </si>
  <si>
    <t>Sportoviště 2008 (budování sportovních a TV zařízení)</t>
  </si>
  <si>
    <t>Diagnóza památek 2008 (předprojektová dokumentace obnovy kulturních památek)</t>
  </si>
  <si>
    <t>Čistá voda 2008 (zásobování vodou, čištění odpadních vod)</t>
  </si>
  <si>
    <t>198.</t>
  </si>
  <si>
    <t>199.</t>
  </si>
  <si>
    <t>200.</t>
  </si>
  <si>
    <t>201.</t>
  </si>
  <si>
    <t>202.</t>
  </si>
  <si>
    <t>203.</t>
  </si>
  <si>
    <t>Doprovodná infrastruktura cestovního ruchu 2008 (budování a modernizace DI CR)</t>
  </si>
  <si>
    <t>Mezinárodní projekty 2008 (mezinárodní projekty pro děti a mládež)</t>
  </si>
  <si>
    <t>Zdravé stravování ve školách 2008 (podpora zdravého školního stravování)</t>
  </si>
  <si>
    <t>Prevence dětských úrazů ve školách 2008 (prevence zdravotních a sociálních rizik)</t>
  </si>
  <si>
    <t>Rekultivace starých skládek 2008 (podpora minimalizace negativních vlivů na ŽP a zdraví lidí při nakládání s odpady)</t>
  </si>
  <si>
    <t>204.</t>
  </si>
  <si>
    <t>205.</t>
  </si>
  <si>
    <t>206.</t>
  </si>
  <si>
    <t>207.</t>
  </si>
  <si>
    <t>Rozvoj malých podnikatelů ve vybraných regionech 2008 - II.</t>
  </si>
  <si>
    <t>Bioodpady 2008 (nakládání s bioodpadem)</t>
  </si>
  <si>
    <t xml:space="preserve">Klenotnice Vysočiny 2008 (kult. aktivity v oblasti movitého kult. dědictví muzeí a galerií) </t>
  </si>
  <si>
    <t>Popularizace a vzdělávání v oblasti informačních technologií - 2008 (podpora informační gramotnosti)</t>
  </si>
  <si>
    <t>208.</t>
  </si>
  <si>
    <t>209.</t>
  </si>
  <si>
    <t>210.</t>
  </si>
  <si>
    <t>211.</t>
  </si>
  <si>
    <t>Prevence kriminality 2007 (podpora specifických programů prevence kriminality)</t>
  </si>
  <si>
    <t>Prevence kriminality 2008 (podpora specifických programů prevence kriminality)</t>
  </si>
  <si>
    <t>Rozvoj vesnice 2008 (obnova místních částí měst a obcí)</t>
  </si>
  <si>
    <t>Edice Vysočiny VI. (ediční počiny s vazbou na kulturu, historii a přírodu)</t>
  </si>
  <si>
    <t>Vysočina bez bariér 2008 (podpora odstraňování bariér pro zdravotně postižené)</t>
  </si>
  <si>
    <t>prostředky žadatelů na 1 Kč vydanou z FV</t>
  </si>
  <si>
    <t>212.</t>
  </si>
  <si>
    <t>213.</t>
  </si>
  <si>
    <t>214.</t>
  </si>
  <si>
    <t>215.</t>
  </si>
  <si>
    <t>216.</t>
  </si>
  <si>
    <t>217.</t>
  </si>
  <si>
    <t>218.</t>
  </si>
  <si>
    <t>219.</t>
  </si>
  <si>
    <t>Obnova památkově chráněných území (obnova nepamátkových objektů na území MPR a MPZ)</t>
  </si>
  <si>
    <t>Volný čas 2009 (podpora dlouhodobých volnočasových aktivit)</t>
  </si>
  <si>
    <t>Bioodpady 2008/II (nakládání s bioodpadem)</t>
  </si>
  <si>
    <t>Webové stránky pro všechny - aktivní weby 2008 (rozvoj komunikační infrastruktury)</t>
  </si>
  <si>
    <t>Metropolitní sítě IX 2008 (podpora komunik.infrastrukt. orgánů veřejné správy)</t>
  </si>
  <si>
    <t>Bezpečnost ICT a archivace dat 2008 (rozvoj bezpečnosti ISVS a komunik.infrastruktury)</t>
  </si>
  <si>
    <t>GIS VIII - 2008 (podpora geoinformační infrastruktury)</t>
  </si>
  <si>
    <t>Podpora dostupnosti služeb veřejné správy 2008 (podpora míst s veřejným internetem a rozvoj kontaktních míst veř. správy)</t>
  </si>
  <si>
    <t>220.</t>
  </si>
  <si>
    <t>Regionální kultura VIII. (podpora kult. akcí v oblasti neprofesionálního umění)</t>
  </si>
  <si>
    <t>vyhlášených v roce 2009</t>
  </si>
  <si>
    <t>Grantové programy vyhlášené v roce 2009</t>
  </si>
  <si>
    <t>221.</t>
  </si>
  <si>
    <t>222.</t>
  </si>
  <si>
    <t>223.</t>
  </si>
  <si>
    <t>224.</t>
  </si>
  <si>
    <t>Sportoviště 2009 (budování sportovních a TV zařízení)</t>
  </si>
  <si>
    <t>Jednorázové akce 2009 (jednorázové volnočasové a sportovní aktivity)</t>
  </si>
  <si>
    <t>Sport pro všechny 2009 (dlouhodobé volnočasové aktivity v oblasti TV a sportu)</t>
  </si>
  <si>
    <t>Diagnóza památek 2009 (předprojektová dokumentace obnovy kulturních památek)</t>
  </si>
  <si>
    <t>225.</t>
  </si>
  <si>
    <t>226.</t>
  </si>
  <si>
    <t>227.</t>
  </si>
  <si>
    <t>228.</t>
  </si>
  <si>
    <t>229.</t>
  </si>
  <si>
    <t>230.</t>
  </si>
  <si>
    <t>231.</t>
  </si>
  <si>
    <t>Rozvoj vesnice 2009 (obnova místních částí měst a obcí)</t>
  </si>
  <si>
    <t>Doprovodná infrastruktura cestovního ruchu 2009 (budování a modernizace DI CR)</t>
  </si>
  <si>
    <t>Čistá voda 2009 (zásobování vodou, čištění odpadních vod)</t>
  </si>
  <si>
    <t>Popularizace a vzdělávání v oblasti ICT II - 2009 (podpora informační gramotnosti)</t>
  </si>
  <si>
    <t>Metropolitní sítě X - 2009 (podpora komunik.infrastrukt. orgánů veřejné správy)</t>
  </si>
  <si>
    <t xml:space="preserve">Jdeme příkladem - předcházíme odpadům 2009 (podpora předcházení vzniku odpadů, využívání materiálů šetrných k ŽP) </t>
  </si>
  <si>
    <t xml:space="preserve">Krajina Vysočiny 2009 (podpora průzkumu a poznávání krajiny) </t>
  </si>
  <si>
    <t>232.</t>
  </si>
  <si>
    <t>Mezinárodní projekty 2009 (podpora mezinárodních aktivit pro děti a mládež)</t>
  </si>
  <si>
    <t>233.</t>
  </si>
  <si>
    <t>234.</t>
  </si>
  <si>
    <t>235.</t>
  </si>
  <si>
    <t>236.</t>
  </si>
  <si>
    <t>Naše školka (podpora projektů v oblasti zkvalitňování předškolní péče)</t>
  </si>
  <si>
    <t>Rozvoj malých podnikatelů 2009 (podpora pořízení technologií, výrobních zařízení, případně rozšíření podnikatel. prostor)</t>
  </si>
  <si>
    <t>Dobrovolnictví a koordinace sociální výpomoci v obcích 2009</t>
  </si>
  <si>
    <t>Obnova památkově chráněných území 2009 (obnova nepamátkových objektů na území PR a PZ)</t>
  </si>
  <si>
    <t>Bydlete na venkově 2008 (projektová dokumentace pro byt. výstavbu)</t>
  </si>
  <si>
    <t>237.</t>
  </si>
  <si>
    <t>238.</t>
  </si>
  <si>
    <t>239.</t>
  </si>
  <si>
    <t>240.</t>
  </si>
  <si>
    <t>241.</t>
  </si>
  <si>
    <t>vyhlášených v roce 2010</t>
  </si>
  <si>
    <t>Grantové programy vyhlášené v roce 2010</t>
  </si>
  <si>
    <t>Volný čas 2010 (podpora dlouhodobých volnočasových aktivit)</t>
  </si>
  <si>
    <t>Naše školka 2010 (podpora zkvalitňování předškolní péče)</t>
  </si>
  <si>
    <t>Rozvoj podnikatelů 2010 (podpora pořízení technologií, výrobních zařízení nebo podnikatel.prostor a na inovace v podnicích)</t>
  </si>
  <si>
    <t>Sportoviště 2010 (výstavba a údržba sportovních a TV zařízení)</t>
  </si>
  <si>
    <t>Památkově chráněná území 2010 (obnova nepamátkových objektů na území PR a PZ)</t>
  </si>
  <si>
    <t>242.</t>
  </si>
  <si>
    <t>243.</t>
  </si>
  <si>
    <t>244.</t>
  </si>
  <si>
    <t>245.</t>
  </si>
  <si>
    <t>246.</t>
  </si>
  <si>
    <t>Bezpečné metropolitní sítě 2010 (podpora komunik.infrastrukt. orgánů veřejné správy)</t>
  </si>
  <si>
    <t>Bioodpady 2010 (nakládání s bioodpadem)</t>
  </si>
  <si>
    <t>Čistá voda 2010 (zásobování vodou, čištění odpadních vod)</t>
  </si>
  <si>
    <t>Rozvoj vesnice 2010 (obnova místních částí měst a obcí)</t>
  </si>
  <si>
    <t>Edice Vysočiny VII (ediční počiny s vazbou na kulturu a historii)</t>
  </si>
  <si>
    <t>247.</t>
  </si>
  <si>
    <t>Investujme v sociálních službách (podpora NNO poskytující sociální služby)</t>
  </si>
  <si>
    <t>248.</t>
  </si>
  <si>
    <t>Rozvoj podnikatelů 2010 - II. (podpora pořízení technologií, výrobních zařízení nebo podnikatel.prostor)</t>
  </si>
  <si>
    <t>vyhlášených v roce 2011</t>
  </si>
  <si>
    <t>(zaměření GP)</t>
  </si>
  <si>
    <t>Grantové programy vyhlášené v roce 2011</t>
  </si>
  <si>
    <t>249.</t>
  </si>
  <si>
    <t>250.</t>
  </si>
  <si>
    <t>251.</t>
  </si>
  <si>
    <t>252.</t>
  </si>
  <si>
    <t>Naše školka 2011 (podpora zkvalitňování předškolní péče)</t>
  </si>
  <si>
    <t>Sportoviště 2011 (výstavba a údržba sportovních a TV zařízení)</t>
  </si>
  <si>
    <t>Rozvoj podnikatelů 2011 (podpora pořízení technologií, výrobních zařízení nebo podnikatel.prostor)</t>
  </si>
  <si>
    <t>Čistá voda 2011 (zásobování vodou, čištění odpadních vod, ochrana před povodněmi)</t>
  </si>
  <si>
    <t>253.</t>
  </si>
  <si>
    <t>254.</t>
  </si>
  <si>
    <t>255.</t>
  </si>
  <si>
    <t>256.</t>
  </si>
  <si>
    <t>257.</t>
  </si>
  <si>
    <t>258.</t>
  </si>
  <si>
    <t>259.</t>
  </si>
  <si>
    <t>260.</t>
  </si>
  <si>
    <t xml:space="preserve">Jdeme příkladem - předcházíme odpadům 2011 (podpora předcházení vzniku odpadů, využívání materiálů šetrných k ŽP) </t>
  </si>
  <si>
    <t>Environmentální osvěta - Přírodní zahrady 2011 (rozvoj systému EVVO)</t>
  </si>
  <si>
    <t>Bezpečné metropolitní sítě 2011 (podpora komunik.infrastrukt. orgánů veřejné správy)</t>
  </si>
  <si>
    <t>Rozvoj vesnice 2011 (obnova místních částí měst a obcí)</t>
  </si>
  <si>
    <t>Regionální kultura 2011 (podpora kult. akcí v oblasti neprofesionálního umění)</t>
  </si>
  <si>
    <t>Doprovodná infrastruktura cestovních ruchu 2011 (rozvoj zážitkové turistiky)</t>
  </si>
  <si>
    <t>Bezpečná silnice 2011 (podpora zvýšení bezpečnosti a snížení rizik provozu)</t>
  </si>
  <si>
    <t>261.</t>
  </si>
  <si>
    <t>262.</t>
  </si>
  <si>
    <t>Bioodpady 2011 (nakládání s bioodpadem)</t>
  </si>
  <si>
    <t>Investujme v sociálních službách 2011 (podpora NNO poskytující sociální služby)</t>
  </si>
  <si>
    <t>Prevence kriminality 2011 (podpora specifických programů prevence kriminality)</t>
  </si>
  <si>
    <t>vyhlášených v roce 2012</t>
  </si>
  <si>
    <t>Grantové programy vyhlášené v roce 2012</t>
  </si>
  <si>
    <t>263.</t>
  </si>
  <si>
    <t>264.</t>
  </si>
  <si>
    <t>265.</t>
  </si>
  <si>
    <t>266.</t>
  </si>
  <si>
    <t>267.</t>
  </si>
  <si>
    <t>Sportoviště 2012 (výstavba a údržba sportovních a TV zařízení)</t>
  </si>
  <si>
    <t>Naše školka 2012 (podpora zkvalitňování předškolní péče)</t>
  </si>
  <si>
    <t>Čistá voda 2012 (zásobování vodou, čištění odpadních vod, ochrana před povodněmi)</t>
  </si>
  <si>
    <t>268.</t>
  </si>
  <si>
    <t>Environmentální osvěta - Přírodní zahrady 2012 (rozvoj systému EVVO)</t>
  </si>
  <si>
    <t>Jednorázové akce 2012 (jednorázové volnočasové a sportovní aktivity)</t>
  </si>
  <si>
    <t>Sportujeme 2012 (dlouhodobé volnočasové aktivity - sport a TV)</t>
  </si>
  <si>
    <t>269.</t>
  </si>
  <si>
    <t>270.</t>
  </si>
  <si>
    <t>271.</t>
  </si>
  <si>
    <t>272.</t>
  </si>
  <si>
    <t>273.</t>
  </si>
  <si>
    <t>274.</t>
  </si>
  <si>
    <t>275.</t>
  </si>
  <si>
    <t>276.</t>
  </si>
  <si>
    <t>Bioodpady 2012 (nakládání s bioodpadem)</t>
  </si>
  <si>
    <t>Bezpečná silnice 2012 (podpora zvýšení bezpečnosti a snížení rizik provozu)</t>
  </si>
  <si>
    <t>Rozvoj podnikatelů 2012 (podpora pořízení technologií, výrobních zařízení nebo podnikatel.prostor)</t>
  </si>
  <si>
    <t>Regionální kultura 2012 (podpora kult. akcí v oblasti neprofesionálního umění)</t>
  </si>
  <si>
    <t>Doprovodná infrastruktura cestovních ruchu 2012 (rozvoj zážitkové turistiky)</t>
  </si>
  <si>
    <t>Investujme v sociálních službách 2012 (podpora NNO poskytující sociální služby)</t>
  </si>
  <si>
    <t>Informační a komunikační technologie 2012 (rozvoj ICT v kraji)</t>
  </si>
  <si>
    <t>Podpora budování dětských dopravních hřišť 2012 (zvyšování bezpečnosti)</t>
  </si>
  <si>
    <t>277.</t>
  </si>
  <si>
    <t>278.</t>
  </si>
  <si>
    <t>279.</t>
  </si>
  <si>
    <t>Prevence kriminality 2012 (podpora specifických programů prevence kriminality)</t>
  </si>
  <si>
    <t>Památkově chráněná území 2012 (obnova nepamátkových objektů na území PR a PZ)</t>
  </si>
  <si>
    <t>Rozvoj vesnice 2012 (obnova místních částí měst a obcí)</t>
  </si>
  <si>
    <t>280.</t>
  </si>
  <si>
    <t>Podporujeme prorodinnou politiku obcí (podpora prorodinných aktivit v obcích)</t>
  </si>
  <si>
    <t>vyhlášených v roce 2013</t>
  </si>
  <si>
    <t>281.</t>
  </si>
  <si>
    <t>282.</t>
  </si>
  <si>
    <t>283.</t>
  </si>
  <si>
    <t>284.</t>
  </si>
  <si>
    <t>285.</t>
  </si>
  <si>
    <t>286.</t>
  </si>
  <si>
    <t>287.</t>
  </si>
  <si>
    <t>288.</t>
  </si>
  <si>
    <t>Grantové programy vyhlášené v roce 2013</t>
  </si>
  <si>
    <t>Informační a komunikační technologie 2013 (rozvoj ICT v kraji)</t>
  </si>
  <si>
    <t>Památky místního významu 2013 (obnova památek místního významu)</t>
  </si>
  <si>
    <t>Čistá voda 2013 (zásobování vodou, čištění odpadních vod, ochrana před povodněmi)</t>
  </si>
  <si>
    <t>Jednorázové akce 2013 (jednorázové volnočasové a sportovní aktivity)</t>
  </si>
  <si>
    <t xml:space="preserve">Jdeme příkladem - předcházíme odpadům 2013 (podpora předcházení vzniku odpadů, využívání materiálů šetrných k ŽP) </t>
  </si>
  <si>
    <t>Rozvoj vesnice 2013 (obnova místních částí měst a obcí)</t>
  </si>
  <si>
    <t>Sportoviště 2013 (výstavba a údržba sportovních a TV zařízení)</t>
  </si>
  <si>
    <t>Bezpečná silnice 2013 (podpora zvýšení bezpečnosti a snížení rizik provozu)</t>
  </si>
  <si>
    <t>289.</t>
  </si>
  <si>
    <t>290.</t>
  </si>
  <si>
    <t>Doprovodná infrastruktura cestovních ruchu 2013 (rozvoj zážitkové turistiky)</t>
  </si>
  <si>
    <t>Regionální kultura 2013 (podpora kult. akcí v oblasti neprofesionálního umění)</t>
  </si>
  <si>
    <t>291.</t>
  </si>
  <si>
    <t>292.</t>
  </si>
  <si>
    <t>Naše školka 2013 (podpora zkvalitňování předškolní péče)</t>
  </si>
  <si>
    <t>293.</t>
  </si>
  <si>
    <t>294.</t>
  </si>
  <si>
    <t>295.</t>
  </si>
  <si>
    <t>Rozvoj podnikatelů 2013 (podpora pořízení strojů nebo strojních zařízení)</t>
  </si>
  <si>
    <t>Prodejny regionálních produktů 2013 (vybaveni prodejen, rozsireni prodejnich prostor)</t>
  </si>
  <si>
    <t>Podpora budování dětských dopravních hřišť 2013 (zvyšování bezpečnosti)</t>
  </si>
  <si>
    <t>Environmentální osvěta - Přírodní zahrady 2013 (rozvoj systému EVVO)</t>
  </si>
  <si>
    <t>296.</t>
  </si>
  <si>
    <t>297.</t>
  </si>
  <si>
    <t>Prevence kriminality 2013 (podpora specifických programů prevence kriminality)</t>
  </si>
  <si>
    <t>Lyžařské běžecké trasy 2013 (podpora úpravy stop lyžařských běžeckých tras)</t>
  </si>
  <si>
    <t>298.</t>
  </si>
  <si>
    <t>299.</t>
  </si>
  <si>
    <t>300.</t>
  </si>
  <si>
    <t>Pitná voda 2013 (podpora staveb v oblasti zásobování pitnou vodou)</t>
  </si>
  <si>
    <t>Investujme v sociálních službách 2013 (podpora NNO poskytující sociální služby)</t>
  </si>
  <si>
    <t>Podporujeme prorodinnou a seniorskou politiku obcí 2013 (podpora pro-rodinných a pro-seniorských aktivit)</t>
  </si>
  <si>
    <t>301.</t>
  </si>
  <si>
    <t>Bioodpady 2013 (nakládání s bioodpadem)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</si>
  <si>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</si>
  <si>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</si>
  <si>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</si>
  <si>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</si>
  <si>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</si>
  <si>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</si>
  <si>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</si>
  <si>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</si>
  <si>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</si>
  <si>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</si>
  <si>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Grantové programy vyhlášené v roce 2014</t>
  </si>
  <si>
    <t>vyhlášených v roce 2014</t>
  </si>
  <si>
    <t>Bezpečná silnice 2014 (podpora zvýšení bezpečnosti a snížení rizik provozu)</t>
  </si>
  <si>
    <t>Podpora budování dětských dopravních hřišť 2014 (zvyšování bezpečnosti)</t>
  </si>
  <si>
    <t>Památkově chráněná území 2014 (obnova nepamátkových objektů na území PR a PZ)</t>
  </si>
  <si>
    <t>Životní prostředí 2014 (podpora EVVO a přírodních zahrad)</t>
  </si>
  <si>
    <t>Čistá voda 2014 (zásobování vodou, čištění odpadních vod, ochrana před povodněmi)</t>
  </si>
  <si>
    <t>Informační a komunikační technologie 2014 (rozvoj ICT v kraji)</t>
  </si>
  <si>
    <t xml:space="preserve">Infrastruktura ICT 2014 (podpora výstavby otevřených sítí a datových center) </t>
  </si>
  <si>
    <t>Naše školka 2014 (podpora zkvalitňování předškolní péče)</t>
  </si>
  <si>
    <t>Jednorázové akce 2014 (jednorázové volnočasové a sportovní aktivity)</t>
  </si>
  <si>
    <t>Sportoviště 2014 (výstavba a údržba sportovních a TV zařízení)</t>
  </si>
  <si>
    <t>Sportujeme 2014 (dlouhodobé volnočasové aktivity v oblasti TV a sportu)</t>
  </si>
  <si>
    <t>312.</t>
  </si>
  <si>
    <t>313.</t>
  </si>
  <si>
    <t>314.</t>
  </si>
  <si>
    <t>316.</t>
  </si>
  <si>
    <t>315.</t>
  </si>
  <si>
    <t>Regionální kultura 2014 (podpora kult. akcí v oblasti neprofesionálního umění)</t>
  </si>
  <si>
    <t>Rozvoj podnikatelů 2014 (podpora pořízení strojů nebo strojních zařízení)</t>
  </si>
  <si>
    <t>Prodejny regionálních produktů 2014 (vybaveni prodejen, rozsireni prodejnich prostor)</t>
  </si>
  <si>
    <t xml:space="preserve">Inovační vouchery 2014 (podpora spolupráce firem s výzkumnými institucemi) </t>
  </si>
  <si>
    <t>317.</t>
  </si>
  <si>
    <t>318.</t>
  </si>
  <si>
    <t>319.</t>
  </si>
  <si>
    <t>320.</t>
  </si>
  <si>
    <t>Lyžařské běžecké trasy 2014 (podpora úpravy stop lyžařských běžeckých tras)</t>
  </si>
  <si>
    <t>Prevence kriminality 2014 (podpora specifických programů prevence kriminality)</t>
  </si>
  <si>
    <t>Edice Vysočiny 2014 (ediční počiny s vazbou na kulturu a historii)</t>
  </si>
  <si>
    <t>Rozvoj vesnice 2014 (obnova místních částí měst a obcí)</t>
  </si>
  <si>
    <t>321.</t>
  </si>
  <si>
    <t>Investujme v sociálních službách 2014 (podpora NNO poskytující sociální služby)</t>
  </si>
  <si>
    <t>322.</t>
  </si>
  <si>
    <t>323.</t>
  </si>
  <si>
    <t>Bioodpady 2014 (nakládání s bioodpadem)</t>
  </si>
  <si>
    <t>Podporujeme prorodinnou a seniorskou politiku obcí 2014 (podpora pro-rodinných a pro-seniorských aktivit)</t>
  </si>
  <si>
    <t>vyhlášených v roce 2015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</si>
  <si>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</si>
  <si>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</si>
  <si>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</si>
  <si>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</si>
  <si>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</si>
  <si>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</si>
  <si>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</si>
  <si>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</si>
  <si>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</si>
  <si>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</si>
  <si>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</si>
  <si>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</si>
  <si>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Grantové programy vyhlášené v roce 2015</t>
  </si>
  <si>
    <t>Informační a komunikační technologie 2015 (rozvoj ICT v kraji)</t>
  </si>
  <si>
    <t xml:space="preserve">Infrastruktura ICT 2015 (podpora výstavby otevřených sítí a datových center) </t>
  </si>
  <si>
    <t>Památkově chráněná území 2015 (obnova nepamátkových objektů na území PR a PZ)</t>
  </si>
  <si>
    <t>Naše školka 2015 (podpora zkvalitňování předškolní péče)</t>
  </si>
  <si>
    <t>Tábory 2015 (obnova vybavení letních táborů)</t>
  </si>
  <si>
    <t>Životní prostředí 2015 (podpora EVVO a přírodních zahrad)</t>
  </si>
  <si>
    <t>Bioodpady 2015 (nakládání s bioodpadem)</t>
  </si>
  <si>
    <t>Sportoviště 2015 (výstavba a údržba sportovních a TV zařízení)</t>
  </si>
  <si>
    <t>Jednorázové akce 2015 (jednorázové volnočasové a sportovní aktivity)</t>
  </si>
  <si>
    <t>Bezpečná silnice 2015 (zvýšení bezpečnosti chodců a dostupnosti dětských dopravních hřišť)</t>
  </si>
  <si>
    <t>Sportujeme 2015 (podpora dlouhodobých sportovních aktivit)</t>
  </si>
  <si>
    <t>336.</t>
  </si>
  <si>
    <t>337.</t>
  </si>
  <si>
    <t>338.</t>
  </si>
  <si>
    <t>339.</t>
  </si>
  <si>
    <t>Rozvoj vesnice 2015 (obnova místních částí měst a obcí)</t>
  </si>
  <si>
    <t>Doprovodná infrastruktura cestovních ruchu 2015 (rozvoj zážitkové turistiky)</t>
  </si>
  <si>
    <t>Čistá voda 2015 (zásobování vodou, čištění odpadních vod, ochrana před povodněmi)</t>
  </si>
  <si>
    <t>Regionální kultura 2015 (podpora kult. akcí v oblasti neprofesionálního umění)</t>
  </si>
  <si>
    <t>340.</t>
  </si>
  <si>
    <t>341.</t>
  </si>
  <si>
    <t>342.</t>
  </si>
  <si>
    <t>343.</t>
  </si>
  <si>
    <t>344.</t>
  </si>
  <si>
    <t xml:space="preserve">Inovační vouchery 2015 (podpora spolupráce firem s výzkumnými institucemi) </t>
  </si>
  <si>
    <t>Prodejny regionálních produktů 2015 (vybaveni prodejen, rozsireni prodejnich prostor)</t>
  </si>
  <si>
    <t>Prevence kriminality 2015 (podpora specifických programů prevence kriminality)</t>
  </si>
  <si>
    <t>Lyžařské běžecké trasy 2015 (podpora úpravy stop lyžařských běžeckých tras)</t>
  </si>
  <si>
    <t>Investujme v sociálních službách 2015 (podpora zarizení poskytující sociální služby)</t>
  </si>
  <si>
    <t>345.</t>
  </si>
  <si>
    <t>Rozvoj podnikatelů 2015 (podpora pořízení strojů nebo strojních zařízení)</t>
  </si>
  <si>
    <t>346.</t>
  </si>
  <si>
    <t>Podporujeme prorodinnou a seniorskou politiku obcí 2015 (podpora pro-rodinných a pro-seniorských aktivit)</t>
  </si>
  <si>
    <t>vyhlášených v roce 2016</t>
  </si>
  <si>
    <t>Grantové programy vyhlášené v roce 2016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</si>
  <si>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</si>
  <si>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</si>
  <si>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</si>
  <si>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</si>
  <si>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</si>
  <si>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</si>
  <si>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</si>
  <si>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</si>
  <si>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</si>
  <si>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</si>
  <si>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</si>
  <si>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Bezpečná silnice 2016 (zvýšení bezpečnosti chodců a dostupnosti dětských dopravních hřišť)</t>
  </si>
  <si>
    <t>Památkově chráněná území 2016 (obnova nepamátkových objektů na území PR a PZ)</t>
  </si>
  <si>
    <t>Sportoviště 2016 (výstavba a údržba sportovních a TV zařízení)</t>
  </si>
  <si>
    <t>Jednorázové akce 2016 (jednorázové volnočasové a sportovní aktivity)</t>
  </si>
  <si>
    <t>Sportujeme 2016 (podpora dlouhodobých sportovních aktivit)</t>
  </si>
  <si>
    <t>Čistá voda 2016 (zásobování vodou, čištění odpadních vod, ochrana před povodněmi)</t>
  </si>
  <si>
    <t>Cyklodoprava a cykloturistika 2016 (zkvalitňování sítě cyklotras a doprovodné infra)</t>
  </si>
  <si>
    <t>Cyklodoprava a cykloturistika 2015 (zkvalitňování sítě cyklotras a doprovodné infra)</t>
  </si>
  <si>
    <t xml:space="preserve">Infrastruktura ICT 2016 (podpora výstavby otevřených sítí a datových center) </t>
  </si>
  <si>
    <t>Tábory 2016 (obnova vybavení letních táborů)</t>
  </si>
  <si>
    <t>Informační a komunikační technologie 2016 (rozvoj ICT v kraji)</t>
  </si>
  <si>
    <t>Naše škola 2016 (zkvalitňování  zázemí pro povinnou školní docházku)</t>
  </si>
  <si>
    <t>358.</t>
  </si>
  <si>
    <t>359.</t>
  </si>
  <si>
    <t>360.</t>
  </si>
  <si>
    <t>361.</t>
  </si>
  <si>
    <t>Rozvoj vesnice 2016 (obnova místních částí měst a obcí)</t>
  </si>
  <si>
    <t>Regionální kultura 2016 (podpora kult. akcí v oblasti neprofesionálního umění)</t>
  </si>
  <si>
    <t>Prodejny regionálních produktů 2016 (vybaveni prodejen, rozsireni prodejnich prostor)</t>
  </si>
  <si>
    <t xml:space="preserve">Inovační vouchery 2016 (podpora spolupráce firem s výzkumnými institucemi) </t>
  </si>
  <si>
    <t>362.</t>
  </si>
  <si>
    <t>363.</t>
  </si>
  <si>
    <t>364.</t>
  </si>
  <si>
    <t>365.</t>
  </si>
  <si>
    <t>366.</t>
  </si>
  <si>
    <t>Prevence kriminality 2016 (podpora specifických programů prevence kriminality)</t>
  </si>
  <si>
    <t>Rozvoj podnikatelů 2016 (podpora pořízení strojů nebo strojních zařízení)</t>
  </si>
  <si>
    <t>Lyžařské běžecké trasy 2016 (podpora úpravy stop lyžařských běžeckých tras)</t>
  </si>
  <si>
    <t>Edice Vysočiny 2016 (ediční počiny s vazbou na kulturu a historii)</t>
  </si>
  <si>
    <t>Odpady 2016 (předcházení vzniku, opětovné použití a třídění odpadů)</t>
  </si>
  <si>
    <t>367.</t>
  </si>
  <si>
    <t>368.</t>
  </si>
  <si>
    <t>Investujme v sociálních službách 2016 (modernizace zařízení poskytujících sociální služby)</t>
  </si>
  <si>
    <t>Podporujeme prorodinnou a seniorskou politiku obcí 2016 (podpora pro-rodinných a pro-seniorských aktivit)</t>
  </si>
  <si>
    <t>369.</t>
  </si>
  <si>
    <t>Životní prostředí 2016 (podpora EVVO a přírodních zahrad)</t>
  </si>
  <si>
    <t>370.</t>
  </si>
  <si>
    <t>Cyklodoprava a cykloturistika 2016 - II (zkvalitňování sítě cyklotras)</t>
  </si>
  <si>
    <t>vyhlášených v roce 2017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</si>
  <si>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</si>
  <si>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</si>
  <si>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</si>
  <si>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</si>
  <si>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</si>
  <si>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</si>
  <si>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</si>
  <si>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</si>
  <si>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</si>
  <si>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</si>
  <si>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</si>
  <si>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Informační a komunikační technologie 2017 (rozvoj ICT v kraji)</t>
  </si>
  <si>
    <t xml:space="preserve">Infrastruktura ICT 2017 (podpora výstavby otevřených sítí a datových center) </t>
  </si>
  <si>
    <t>Cyklodoprava a cykloturistika 2017 (zkvalitňování sítě cyklotras a cylostezek a doprovodné infra)</t>
  </si>
  <si>
    <t>Památkově chráněná území 2017 (obnova nepamátkových objektů na území PR a PZ)</t>
  </si>
  <si>
    <t>Bezpečná silnice 2017 (osvětleni přechodů pro chodce a úpravy autobusových zastávek)</t>
  </si>
  <si>
    <t>Sportujeme 2017 (podpora dlouhodobých sportovních aktivit)</t>
  </si>
  <si>
    <t>Sportoviště 2017 (výstavba a údržba sportovních a TV zařízení)</t>
  </si>
  <si>
    <t>Čistá voda 2017 (zásobování vodou, čištění odpadních vod, ochrana před povodněmi)</t>
  </si>
  <si>
    <t>Jednorázové akce 2017 (jednorázové volnočasové a sportovní aktivity)</t>
  </si>
  <si>
    <t>Naše škola 2017 (zkvalitňování  zázemí pro povinnou školní docházku)</t>
  </si>
  <si>
    <t>Odpady 2017 (předcházení vzniku, opětovné použití a recyklace odpadů)</t>
  </si>
  <si>
    <t>382.</t>
  </si>
  <si>
    <t>383.</t>
  </si>
  <si>
    <t>384.</t>
  </si>
  <si>
    <t>385.</t>
  </si>
  <si>
    <t>386.</t>
  </si>
  <si>
    <t>Rozvoj vesnice 2017 (obnova místních částí měst a obcí)</t>
  </si>
  <si>
    <t xml:space="preserve">Inovační vouchery 2017 (podpora spolupráce firem s výzkumnými institucemi) </t>
  </si>
  <si>
    <t>Investujme v sociálních službách 2017 (modernizace zařízení poskytujících sociální služby)</t>
  </si>
  <si>
    <t>Regionální kultura 2017 (podpora kult. akcí v oblasti neprofesionálního umění)</t>
  </si>
  <si>
    <t>Klenotnice Vysočiny 2017 (podpora movitého kulturního dědictví)</t>
  </si>
  <si>
    <t>Prevence kriminality 2017 (podpora specifických programů prevence kriminality)</t>
  </si>
  <si>
    <t>387.</t>
  </si>
  <si>
    <t>388.</t>
  </si>
  <si>
    <t>389.</t>
  </si>
  <si>
    <t>Rozvoj podnikatelů 2017 (podpora pořízení strojů nebo strojních zařízení)</t>
  </si>
  <si>
    <t xml:space="preserve">Venkovské prodejny 2017 (podpora provozu prodejen na venkově) </t>
  </si>
  <si>
    <t>390.</t>
  </si>
  <si>
    <t>Podporujeme prorodinnou a seniorskou politiku obcí 2017 (podpora pro-rodinných a pro-seniorských aktivit)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</si>
  <si>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</si>
  <si>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</si>
  <si>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</si>
  <si>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</si>
  <si>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</si>
  <si>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</si>
  <si>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</si>
  <si>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</si>
  <si>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</si>
  <si>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</si>
  <si>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</si>
  <si>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vyhlášených v roce 2018</t>
  </si>
  <si>
    <t>Jednorázové akce 2018 (jednorázové volnočasové a sportovní aktivity)</t>
  </si>
  <si>
    <t>Cyklodoprava a cykloturistika 2018 (zkvalitňování sítě cyklotras a cylostezek a doprovodné infra)</t>
  </si>
  <si>
    <t>Čistá voda 2018 (zásobování vodou, čištění odpadních vod, ochrana před povodněmi)</t>
  </si>
  <si>
    <t>Památkově chráněná území 2018 (obnova nepamátkových objektů na území PR a PZ)</t>
  </si>
  <si>
    <t>Bezpečná silnice 2018 (osvětleni přechodů pro chodce , úpravy autobusových zastávek, P+R)</t>
  </si>
  <si>
    <t>Sportujeme 2018 (podpora dlouhodobých sportovních činnosti dětí a mládeže)</t>
  </si>
  <si>
    <t>Ekologická výchova 2018 (podpora EVVO a přírodních zahrad)</t>
  </si>
  <si>
    <t>Sportoviště 2018 (výstavba a údržba sportovních a TV zařízení)</t>
  </si>
  <si>
    <t xml:space="preserve">Infrastruktura ICT 2018 (podpora výstavby otevřených sítí a datových center) </t>
  </si>
  <si>
    <t>Informační a komunikační technologie 2018 (rozvoj ICT v kraji)</t>
  </si>
  <si>
    <t>Naše škola 2018 (zkvalitňování  zázemí pro povinnou školní docházku)</t>
  </si>
  <si>
    <t>402.</t>
  </si>
  <si>
    <t>403.</t>
  </si>
  <si>
    <t>404.</t>
  </si>
  <si>
    <t>405.</t>
  </si>
  <si>
    <t>406.</t>
  </si>
  <si>
    <t xml:space="preserve">Inovační vouchery 2018 (podpora spolupráce firem s výzkumnými institucemi) </t>
  </si>
  <si>
    <t>Regionální kultura 2018 (podpora kult. akcí v oblasti neprofesionálního umění)</t>
  </si>
  <si>
    <t>Rozvoj vesnice 2018 (obnova místních částí měst a obcí)</t>
  </si>
  <si>
    <t>Odpady 2018 (předcházení vzniku, opětovné použití a recyklace odpadů)</t>
  </si>
  <si>
    <t xml:space="preserve">Venkovské prodejny 2018 (podpora provozu prodejen na venkově) </t>
  </si>
  <si>
    <t>407.</t>
  </si>
  <si>
    <t>Investujme v sociálních službách 2018 (modernizace zařízení poskytujících sociální služby)</t>
  </si>
  <si>
    <t>408.</t>
  </si>
  <si>
    <t>409.</t>
  </si>
  <si>
    <t>410.</t>
  </si>
  <si>
    <t>Prevence kriminality 2018 (podpora specifických programů prevence kriminality)</t>
  </si>
  <si>
    <t>Edice Vysočiny 2018 (ediční počiny s vazbou na kulturu a historii)</t>
  </si>
  <si>
    <t>Rozvoj podnikatelů 2018 (podpora pořízení strojů nebo strojních zařízení)</t>
  </si>
  <si>
    <t>411.</t>
  </si>
  <si>
    <t>Podporujeme prorodinnou a seniorskou politiku obcí 2018 (podpora pro-rodinných a pro-seniorských aktivit)</t>
  </si>
  <si>
    <t>412.</t>
  </si>
  <si>
    <t>413.</t>
  </si>
  <si>
    <t>414.</t>
  </si>
  <si>
    <t>415.</t>
  </si>
  <si>
    <t>416.</t>
  </si>
  <si>
    <t>417.</t>
  </si>
  <si>
    <t>418.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</si>
  <si>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</si>
  <si>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</si>
  <si>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</si>
  <si>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</si>
  <si>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</si>
  <si>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</si>
  <si>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</si>
  <si>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</si>
  <si>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</si>
  <si>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</si>
  <si>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</si>
  <si>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</si>
  <si>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</si>
  <si>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</si>
  <si>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</si>
  <si>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</si>
  <si>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</si>
  <si>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</si>
  <si>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</si>
  <si>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</si>
  <si>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</si>
  <si>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</si>
  <si>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</si>
  <si>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</si>
  <si>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</si>
  <si>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</si>
  <si>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</si>
  <si>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</si>
  <si>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</si>
  <si>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</si>
  <si>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vyhlášených v roce 2019</t>
  </si>
  <si>
    <t>Celoroční aktivity handicapovaných 2019</t>
  </si>
  <si>
    <t xml:space="preserve">Sportoviště 2019 </t>
  </si>
  <si>
    <t xml:space="preserve">Sportujeme a volný čas 2019 </t>
  </si>
  <si>
    <t>Pořádání mistrovství ČR, Evropy, světa a světového poháru 2019</t>
  </si>
  <si>
    <t>Účast na místrovství Evropy a světa 2019</t>
  </si>
  <si>
    <t>Památkově chráněná území 2019</t>
  </si>
  <si>
    <t>Památky 2019</t>
  </si>
  <si>
    <t>Unesco 2019</t>
  </si>
  <si>
    <t>Učební pomůcky ZUŠ 2019</t>
  </si>
  <si>
    <t>Postupové soutěže a přehlídky pro děti a mládež 2019</t>
  </si>
  <si>
    <t>Postupové přehlídky v kultuře 2019</t>
  </si>
  <si>
    <t>Čistá voda 2019</t>
  </si>
  <si>
    <t>Odpady a ekologická výchova 2019</t>
  </si>
  <si>
    <t>Stavby ve vodním hospodářství 2019</t>
  </si>
  <si>
    <t>Mateřská centra 2019</t>
  </si>
  <si>
    <t>Prevence kriminality 2019</t>
  </si>
  <si>
    <t>Specifická primární prevence rizikového chování ve školách 2019</t>
  </si>
  <si>
    <t>Dobrovolnictví 2019</t>
  </si>
  <si>
    <t>Svoz klientů do denních stacionářů a center denních služeb 2019</t>
  </si>
  <si>
    <t>Provozování domácí hospicové péče 2019</t>
  </si>
  <si>
    <t>Obnova venkova Vysočiny 2019</t>
  </si>
  <si>
    <t>Místní agenda 21 a Zdraví 2020 v Kraji Vysočina 2019</t>
  </si>
  <si>
    <t>Územní plány 2019</t>
  </si>
  <si>
    <t>Akceschopnost jednotek požární ochrany obcí 2019</t>
  </si>
  <si>
    <t>Turistická informační centra 2019</t>
  </si>
  <si>
    <t>Cyklodoprava a cykloturistika 2019</t>
  </si>
  <si>
    <t>Naše škola 2019</t>
  </si>
  <si>
    <t>Bezpečná silnice 2019</t>
  </si>
  <si>
    <t>Informační a komunikační technologie 2019</t>
  </si>
  <si>
    <t>Hospodaření v lesích 2019</t>
  </si>
  <si>
    <t>Zemědělské akce 2019</t>
  </si>
  <si>
    <t>Název programů</t>
  </si>
  <si>
    <t>Výše objemu programu (Kč)</t>
  </si>
  <si>
    <t>% čerpání programu</t>
  </si>
  <si>
    <t>Venkovské prodejny 2019</t>
  </si>
  <si>
    <t>Technické vybavení jednotek požární ochrany 2019</t>
  </si>
  <si>
    <t>Regionální kultura 2019</t>
  </si>
  <si>
    <t>Investujme v sociálních službách 2019</t>
  </si>
  <si>
    <t>Rozvoj podnikatelů 2019</t>
  </si>
  <si>
    <t>Hospodaření v lesích 2019 II.</t>
  </si>
  <si>
    <t>Jednorázové akce 2019</t>
  </si>
  <si>
    <t>419.</t>
  </si>
  <si>
    <t>vyhlášených v roce 2020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</si>
  <si>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</si>
  <si>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</si>
  <si>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</si>
  <si>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</si>
  <si>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</si>
  <si>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</si>
  <si>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</si>
  <si>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</si>
  <si>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</si>
  <si>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</si>
  <si>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</si>
  <si>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</si>
  <si>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</si>
  <si>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</si>
  <si>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</si>
  <si>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</si>
  <si>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</si>
  <si>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</si>
  <si>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</si>
  <si>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</si>
  <si>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</si>
  <si>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</si>
  <si>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</si>
  <si>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</si>
  <si>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</si>
  <si>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</si>
  <si>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</si>
  <si>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</si>
  <si>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</si>
  <si>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</si>
  <si>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</si>
  <si>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</si>
  <si>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</si>
  <si>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</si>
  <si>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</si>
  <si>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</si>
  <si>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</si>
  <si>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</si>
  <si>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Celoroční aktivity handicapovaných 2020</t>
  </si>
  <si>
    <t>Krajská centra talentované mládeže 2020</t>
  </si>
  <si>
    <t>Sportoviště 2020</t>
  </si>
  <si>
    <t>Sportujeme a volný čas 2020</t>
  </si>
  <si>
    <t>Postupové soutěže a přehlídky pro děti a mládež 2020</t>
  </si>
  <si>
    <t>Pořádání mistrovství ČR, Evropy, světa a světového poháru 2020</t>
  </si>
  <si>
    <t>Účast na místrovství Evropy a světa 2020</t>
  </si>
  <si>
    <t>Učební pomůcky ZUŠ 2020</t>
  </si>
  <si>
    <t>Obnova venkova Vysočiny 2020</t>
  </si>
  <si>
    <t>Místní agenda 21 a Zdraví 2020 v Kraji Vysočina 2020</t>
  </si>
  <si>
    <t>Stavby ve vodním hospodářství 2020</t>
  </si>
  <si>
    <t>Odpady a ekologická výchova 2020</t>
  </si>
  <si>
    <t>Prevence kriminality 2020</t>
  </si>
  <si>
    <t>Turistická informační centra 2020</t>
  </si>
  <si>
    <t>Cyklodoprava a cykloturistika 2020</t>
  </si>
  <si>
    <t>Infrastruktura cestovního ruchu 2020</t>
  </si>
  <si>
    <t>Památky 2020</t>
  </si>
  <si>
    <t>Unesco 2020</t>
  </si>
  <si>
    <t>Postupové přehlídky v kultuře 2020</t>
  </si>
  <si>
    <t>Svoz klientů do denních stacionářů a center denních služeb 2020</t>
  </si>
  <si>
    <t>Specifická primární prevence rizikového chování ve školách 2020</t>
  </si>
  <si>
    <t>Dobrovolnictví 2020</t>
  </si>
  <si>
    <t>Provozování domácí hospicové péče 2020</t>
  </si>
  <si>
    <t>Podpora zajištění stomatologické péče 2020</t>
  </si>
  <si>
    <t>Informační a komunikační technologie 2020</t>
  </si>
  <si>
    <t>Akceschopnost jednotek požární ochrany 2020</t>
  </si>
  <si>
    <t>Památkově chráněná území 2020</t>
  </si>
  <si>
    <t>Bezpečná silnice 2020</t>
  </si>
  <si>
    <t>Mateřská centra 2020</t>
  </si>
  <si>
    <t>Územní plány 2020</t>
  </si>
  <si>
    <t>Naše škola 2020</t>
  </si>
  <si>
    <t>Hospodaření v lesích 2020</t>
  </si>
  <si>
    <t>Projektová příprava ve vodním hospodářství 2020</t>
  </si>
  <si>
    <t>488.</t>
  </si>
  <si>
    <t>489.</t>
  </si>
  <si>
    <t>490.</t>
  </si>
  <si>
    <t>Technické vybavení jednotek požární ochrany 2020</t>
  </si>
  <si>
    <t>Regionální kultura 2020</t>
  </si>
  <si>
    <t>Investujme v sociálních službách 2020</t>
  </si>
  <si>
    <t>Venkovské prodejny 2020</t>
  </si>
  <si>
    <t>Zemědělské akce 2020</t>
  </si>
  <si>
    <t>Celkem za programy roku 2020</t>
  </si>
  <si>
    <t>Celkem za programy roku 2019</t>
  </si>
  <si>
    <t>Celkem za programy roku 2018</t>
  </si>
  <si>
    <t>Celkem za programy roku 2017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</si>
</sst>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%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b/>
      <sz val="8"/>
      <color indexed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right"/>
    </xf>
    <xf numFmtId="168" fontId="1" fillId="33" borderId="1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6" fontId="1" fillId="33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66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168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8" xfId="0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166" fontId="1" fillId="33" borderId="10" xfId="0" applyNumberFormat="1" applyFont="1" applyFill="1" applyBorder="1" applyAlignment="1">
      <alignment/>
    </xf>
    <xf numFmtId="166" fontId="1" fillId="0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top" textRotation="90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166" fontId="1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textRotation="90" wrapText="1"/>
    </xf>
    <xf numFmtId="0" fontId="0" fillId="33" borderId="13" xfId="0" applyFill="1" applyBorder="1" applyAlignment="1">
      <alignment horizontal="center" vertical="top" textRotation="90" wrapText="1"/>
    </xf>
    <xf numFmtId="0" fontId="0" fillId="33" borderId="12" xfId="0" applyFill="1" applyBorder="1" applyAlignment="1">
      <alignment horizontal="center" vertical="top" textRotation="90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2" xfId="0" applyFont="1" applyFill="1" applyBorder="1" applyAlignment="1">
      <alignment horizontal="center" textRotation="90"/>
    </xf>
    <xf numFmtId="0" fontId="1" fillId="33" borderId="13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justify" vertical="center" textRotation="90"/>
    </xf>
    <xf numFmtId="0" fontId="1" fillId="33" borderId="12" xfId="0" applyFont="1" applyFill="1" applyBorder="1" applyAlignment="1">
      <alignment horizontal="justify" vertical="center" textRotation="90"/>
    </xf>
    <xf numFmtId="0" fontId="1" fillId="36" borderId="14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1"/>
  <sheetViews>
    <sheetView tabSelected="1" zoomScalePageLayoutView="0" workbookViewId="0" topLeftCell="A537">
      <selection activeCell="Q588" sqref="Q588"/>
    </sheetView>
  </sheetViews>
  <sheetFormatPr defaultColWidth="9.00390625" defaultRowHeight="12.75"/>
  <cols>
    <col min="1" max="1" width="3.75390625" style="6" customWidth="1"/>
    <col min="2" max="2" width="43.375" style="6" customWidth="1"/>
    <col min="3" max="3" width="11.125" style="6" customWidth="1"/>
    <col min="4" max="5" width="5.875" style="6" customWidth="1"/>
    <col min="6" max="6" width="5.00390625" style="6" customWidth="1"/>
    <col min="7" max="7" width="5.875" style="6" customWidth="1"/>
    <col min="8" max="8" width="4.625" style="6" customWidth="1"/>
    <col min="9" max="9" width="7.00390625" style="6" customWidth="1"/>
    <col min="10" max="10" width="10.75390625" style="6" customWidth="1"/>
    <col min="11" max="11" width="11.00390625" style="6" customWidth="1"/>
    <col min="12" max="12" width="4.875" style="6" customWidth="1"/>
    <col min="13" max="13" width="11.00390625" style="6" customWidth="1"/>
    <col min="14" max="14" width="12.75390625" style="6" customWidth="1"/>
    <col min="15" max="15" width="6.25390625" style="6" customWidth="1"/>
    <col min="16" max="16" width="9.375" style="6" customWidth="1"/>
    <col min="17" max="17" width="4.875" style="6" customWidth="1"/>
    <col min="18" max="16384" width="9.125" style="47" customWidth="1"/>
  </cols>
  <sheetData>
    <row r="1" ht="18">
      <c r="A1" s="7" t="s">
        <v>121</v>
      </c>
    </row>
    <row r="2" ht="12.75"/>
    <row r="3" spans="1:17" ht="12.75" customHeight="1">
      <c r="A3" s="2" t="s">
        <v>0</v>
      </c>
      <c r="B3" s="54" t="s">
        <v>133</v>
      </c>
      <c r="C3" s="119" t="s">
        <v>86</v>
      </c>
      <c r="D3" s="130" t="s">
        <v>79</v>
      </c>
      <c r="E3" s="131"/>
      <c r="F3" s="131"/>
      <c r="G3" s="132"/>
      <c r="H3" s="132"/>
      <c r="I3" s="133"/>
      <c r="J3" s="119" t="s">
        <v>88</v>
      </c>
      <c r="K3" s="134" t="s">
        <v>90</v>
      </c>
      <c r="L3" s="122" t="s">
        <v>85</v>
      </c>
      <c r="M3" s="119" t="s">
        <v>130</v>
      </c>
      <c r="N3" s="119" t="s">
        <v>129</v>
      </c>
      <c r="O3" s="122" t="s">
        <v>456</v>
      </c>
      <c r="P3" s="40" t="s">
        <v>114</v>
      </c>
      <c r="Q3" s="122" t="s">
        <v>87</v>
      </c>
    </row>
    <row r="4" spans="1:17" ht="12.75" customHeight="1">
      <c r="A4" s="5"/>
      <c r="B4" s="53" t="s">
        <v>131</v>
      </c>
      <c r="C4" s="120"/>
      <c r="D4" s="125" t="s">
        <v>78</v>
      </c>
      <c r="E4" s="127" t="s">
        <v>80</v>
      </c>
      <c r="F4" s="127" t="s">
        <v>81</v>
      </c>
      <c r="G4" s="125" t="s">
        <v>83</v>
      </c>
      <c r="H4" s="127" t="s">
        <v>82</v>
      </c>
      <c r="I4" s="128" t="s">
        <v>84</v>
      </c>
      <c r="J4" s="120"/>
      <c r="K4" s="135"/>
      <c r="L4" s="123"/>
      <c r="M4" s="137"/>
      <c r="N4" s="120"/>
      <c r="O4" s="123"/>
      <c r="P4" s="42" t="s">
        <v>115</v>
      </c>
      <c r="Q4" s="123"/>
    </row>
    <row r="5" spans="1:17" ht="52.5" customHeight="1">
      <c r="A5" s="3"/>
      <c r="B5" s="51" t="s">
        <v>537</v>
      </c>
      <c r="C5" s="121"/>
      <c r="D5" s="126"/>
      <c r="E5" s="126"/>
      <c r="F5" s="126"/>
      <c r="G5" s="126"/>
      <c r="H5" s="126"/>
      <c r="I5" s="129"/>
      <c r="J5" s="121"/>
      <c r="K5" s="136"/>
      <c r="L5" s="124"/>
      <c r="M5" s="138"/>
      <c r="N5" s="121"/>
      <c r="O5" s="124"/>
      <c r="P5" s="43"/>
      <c r="Q5" s="124"/>
    </row>
    <row r="6" spans="1:17" s="45" customFormat="1" ht="12.75">
      <c r="A6" s="1" t="s">
        <v>1</v>
      </c>
      <c r="B6" s="1" t="s">
        <v>26</v>
      </c>
      <c r="C6" s="10">
        <v>5000000</v>
      </c>
      <c r="D6" s="4">
        <v>84</v>
      </c>
      <c r="E6" s="4">
        <v>48</v>
      </c>
      <c r="F6" s="15">
        <f>E6*100/D6</f>
        <v>57.142857142857146</v>
      </c>
      <c r="G6" s="4">
        <v>57</v>
      </c>
      <c r="H6" s="4">
        <v>27</v>
      </c>
      <c r="I6" s="15">
        <f>G6*100/D6</f>
        <v>67.85714285714286</v>
      </c>
      <c r="J6" s="10">
        <v>11082426</v>
      </c>
      <c r="K6" s="10">
        <v>4823611</v>
      </c>
      <c r="L6" s="20">
        <f>K6*100/J6</f>
        <v>43.52486540401894</v>
      </c>
      <c r="M6" s="10">
        <v>4441170</v>
      </c>
      <c r="N6" s="10">
        <f aca="true" t="shared" si="0" ref="N6:N13">K6+M6</f>
        <v>9264781</v>
      </c>
      <c r="O6" s="93">
        <f>M6/K6</f>
        <v>0.9207147922997937</v>
      </c>
      <c r="P6" s="10">
        <f aca="true" t="shared" si="1" ref="P6:P22">C6-K6</f>
        <v>176389</v>
      </c>
      <c r="Q6" s="20">
        <f>K6*100/C6</f>
        <v>96.47222</v>
      </c>
    </row>
    <row r="7" spans="1:17" ht="12.75">
      <c r="A7" s="1" t="s">
        <v>2</v>
      </c>
      <c r="B7" s="1" t="s">
        <v>27</v>
      </c>
      <c r="C7" s="10">
        <v>3000000</v>
      </c>
      <c r="D7" s="4">
        <v>56</v>
      </c>
      <c r="E7" s="4">
        <v>26</v>
      </c>
      <c r="F7" s="15">
        <f aca="true" t="shared" si="2" ref="F7:F31">E7*100/D7</f>
        <v>46.42857142857143</v>
      </c>
      <c r="G7" s="4">
        <v>47</v>
      </c>
      <c r="H7" s="4">
        <v>9</v>
      </c>
      <c r="I7" s="15">
        <f aca="true" t="shared" si="3" ref="I7:I31">G7*100/D7</f>
        <v>83.92857142857143</v>
      </c>
      <c r="J7" s="10">
        <v>7934779</v>
      </c>
      <c r="K7" s="10">
        <v>2999597</v>
      </c>
      <c r="L7" s="20">
        <f>K7*100/J7</f>
        <v>37.80315746664148</v>
      </c>
      <c r="M7" s="10">
        <v>1446641</v>
      </c>
      <c r="N7" s="10">
        <f t="shared" si="0"/>
        <v>4446238</v>
      </c>
      <c r="O7" s="93">
        <f aca="true" t="shared" si="4" ref="O7:O31">M7/K7</f>
        <v>0.4822784527388179</v>
      </c>
      <c r="P7" s="10">
        <f t="shared" si="1"/>
        <v>403</v>
      </c>
      <c r="Q7" s="20">
        <f aca="true" t="shared" si="5" ref="Q7:Q30">K7*100/C7</f>
        <v>99.98656666666666</v>
      </c>
    </row>
    <row r="8" spans="1:17" ht="12.75">
      <c r="A8" s="1" t="s">
        <v>3</v>
      </c>
      <c r="B8" s="1" t="s">
        <v>32</v>
      </c>
      <c r="C8" s="10">
        <v>500000</v>
      </c>
      <c r="D8" s="4">
        <v>35</v>
      </c>
      <c r="E8" s="4">
        <v>10</v>
      </c>
      <c r="F8" s="15">
        <f t="shared" si="2"/>
        <v>28.571428571428573</v>
      </c>
      <c r="G8" s="4">
        <v>26</v>
      </c>
      <c r="H8" s="4">
        <v>9</v>
      </c>
      <c r="I8" s="15">
        <f t="shared" si="3"/>
        <v>74.28571428571429</v>
      </c>
      <c r="J8" s="10">
        <v>2329593</v>
      </c>
      <c r="K8" s="10">
        <v>500000</v>
      </c>
      <c r="L8" s="20">
        <f>K8*100/J8</f>
        <v>21.462976580029217</v>
      </c>
      <c r="M8" s="10">
        <v>1183431</v>
      </c>
      <c r="N8" s="10">
        <f t="shared" si="0"/>
        <v>1683431</v>
      </c>
      <c r="O8" s="93">
        <f t="shared" si="4"/>
        <v>2.366862</v>
      </c>
      <c r="P8" s="10">
        <f t="shared" si="1"/>
        <v>0</v>
      </c>
      <c r="Q8" s="20">
        <f t="shared" si="5"/>
        <v>100</v>
      </c>
    </row>
    <row r="9" spans="1:17" ht="12.75">
      <c r="A9" s="1" t="s">
        <v>4</v>
      </c>
      <c r="B9" s="1" t="s">
        <v>31</v>
      </c>
      <c r="C9" s="10">
        <v>4000000</v>
      </c>
      <c r="D9" s="4">
        <v>55</v>
      </c>
      <c r="E9" s="4">
        <v>34</v>
      </c>
      <c r="F9" s="15">
        <f t="shared" si="2"/>
        <v>61.81818181818182</v>
      </c>
      <c r="G9" s="4">
        <v>46</v>
      </c>
      <c r="H9" s="4">
        <v>9</v>
      </c>
      <c r="I9" s="15">
        <f t="shared" si="3"/>
        <v>83.63636363636364</v>
      </c>
      <c r="J9" s="10">
        <v>10401342</v>
      </c>
      <c r="K9" s="10">
        <v>3725000</v>
      </c>
      <c r="L9" s="20">
        <f>K9*100/J9</f>
        <v>35.812686478340964</v>
      </c>
      <c r="M9" s="10">
        <v>38685963</v>
      </c>
      <c r="N9" s="10">
        <f t="shared" si="0"/>
        <v>42410963</v>
      </c>
      <c r="O9" s="93">
        <f t="shared" si="4"/>
        <v>10.385493422818792</v>
      </c>
      <c r="P9" s="10">
        <f t="shared" si="1"/>
        <v>275000</v>
      </c>
      <c r="Q9" s="20">
        <f t="shared" si="5"/>
        <v>93.125</v>
      </c>
    </row>
    <row r="10" spans="1:17" ht="12.75">
      <c r="A10" s="1" t="s">
        <v>5</v>
      </c>
      <c r="B10" s="1" t="s">
        <v>30</v>
      </c>
      <c r="C10" s="10">
        <v>2000000</v>
      </c>
      <c r="D10" s="4">
        <v>83</v>
      </c>
      <c r="E10" s="4">
        <v>59</v>
      </c>
      <c r="F10" s="15">
        <f t="shared" si="2"/>
        <v>71.08433734939759</v>
      </c>
      <c r="G10" s="4">
        <v>64</v>
      </c>
      <c r="H10" s="4">
        <v>19</v>
      </c>
      <c r="I10" s="15">
        <f t="shared" si="3"/>
        <v>77.10843373493977</v>
      </c>
      <c r="J10" s="10">
        <v>2888712</v>
      </c>
      <c r="K10" s="10">
        <v>1821700</v>
      </c>
      <c r="L10" s="20">
        <f aca="true" t="shared" si="6" ref="L10:L30">K10*100/J10</f>
        <v>63.06270753193811</v>
      </c>
      <c r="M10" s="57">
        <v>21280358</v>
      </c>
      <c r="N10" s="11">
        <f t="shared" si="0"/>
        <v>23102058</v>
      </c>
      <c r="O10" s="93">
        <f t="shared" si="4"/>
        <v>11.681593017511116</v>
      </c>
      <c r="P10" s="10">
        <f t="shared" si="1"/>
        <v>178300</v>
      </c>
      <c r="Q10" s="20">
        <f t="shared" si="5"/>
        <v>91.085</v>
      </c>
    </row>
    <row r="11" spans="1:17" ht="12.75">
      <c r="A11" s="1" t="s">
        <v>6</v>
      </c>
      <c r="B11" s="1" t="s">
        <v>29</v>
      </c>
      <c r="C11" s="10">
        <v>4000000</v>
      </c>
      <c r="D11" s="4">
        <v>79</v>
      </c>
      <c r="E11" s="4">
        <v>26</v>
      </c>
      <c r="F11" s="15">
        <f t="shared" si="2"/>
        <v>32.91139240506329</v>
      </c>
      <c r="G11" s="4">
        <v>54</v>
      </c>
      <c r="H11" s="4">
        <v>25</v>
      </c>
      <c r="I11" s="15">
        <f t="shared" si="3"/>
        <v>68.35443037974683</v>
      </c>
      <c r="J11" s="10">
        <v>18394129</v>
      </c>
      <c r="K11" s="10">
        <v>4000000</v>
      </c>
      <c r="L11" s="20">
        <f t="shared" si="6"/>
        <v>21.74606908541307</v>
      </c>
      <c r="M11" s="57">
        <v>4218827</v>
      </c>
      <c r="N11" s="11">
        <f t="shared" si="0"/>
        <v>8218827</v>
      </c>
      <c r="O11" s="93">
        <f t="shared" si="4"/>
        <v>1.05470675</v>
      </c>
      <c r="P11" s="10">
        <f t="shared" si="1"/>
        <v>0</v>
      </c>
      <c r="Q11" s="20">
        <f t="shared" si="5"/>
        <v>100</v>
      </c>
    </row>
    <row r="12" spans="1:17" ht="12.75">
      <c r="A12" s="1" t="s">
        <v>7</v>
      </c>
      <c r="B12" s="1" t="s">
        <v>28</v>
      </c>
      <c r="C12" s="10">
        <v>2600000</v>
      </c>
      <c r="D12" s="4">
        <v>89</v>
      </c>
      <c r="E12" s="4">
        <v>36</v>
      </c>
      <c r="F12" s="15">
        <f t="shared" si="2"/>
        <v>40.449438202247194</v>
      </c>
      <c r="G12" s="4">
        <v>41</v>
      </c>
      <c r="H12" s="4">
        <v>48</v>
      </c>
      <c r="I12" s="15">
        <f t="shared" si="3"/>
        <v>46.06741573033708</v>
      </c>
      <c r="J12" s="10">
        <v>4624397</v>
      </c>
      <c r="K12" s="10">
        <v>1966300</v>
      </c>
      <c r="L12" s="20">
        <f t="shared" si="6"/>
        <v>42.52013830127474</v>
      </c>
      <c r="M12" s="10">
        <v>6167264</v>
      </c>
      <c r="N12" s="10">
        <f t="shared" si="0"/>
        <v>8133564</v>
      </c>
      <c r="O12" s="93">
        <f t="shared" si="4"/>
        <v>3.136481716930275</v>
      </c>
      <c r="P12" s="10">
        <f t="shared" si="1"/>
        <v>633700</v>
      </c>
      <c r="Q12" s="20">
        <f t="shared" si="5"/>
        <v>75.62692307692308</v>
      </c>
    </row>
    <row r="13" spans="1:17" s="45" customFormat="1" ht="12.75">
      <c r="A13" s="1" t="s">
        <v>8</v>
      </c>
      <c r="B13" s="1" t="s">
        <v>33</v>
      </c>
      <c r="C13" s="10">
        <v>2500000</v>
      </c>
      <c r="D13" s="4">
        <v>85</v>
      </c>
      <c r="E13" s="4">
        <v>75</v>
      </c>
      <c r="F13" s="15">
        <f t="shared" si="2"/>
        <v>88.23529411764706</v>
      </c>
      <c r="G13" s="4">
        <v>78</v>
      </c>
      <c r="H13" s="4">
        <v>7</v>
      </c>
      <c r="I13" s="15">
        <f t="shared" si="3"/>
        <v>91.76470588235294</v>
      </c>
      <c r="J13" s="10">
        <v>1679950</v>
      </c>
      <c r="K13" s="10">
        <v>1517869</v>
      </c>
      <c r="L13" s="20">
        <f t="shared" si="6"/>
        <v>90.35203428673472</v>
      </c>
      <c r="M13" s="10">
        <v>1160089</v>
      </c>
      <c r="N13" s="10">
        <f t="shared" si="0"/>
        <v>2677958</v>
      </c>
      <c r="O13" s="93">
        <f t="shared" si="4"/>
        <v>0.7642879589740617</v>
      </c>
      <c r="P13" s="10">
        <f t="shared" si="1"/>
        <v>982131</v>
      </c>
      <c r="Q13" s="20">
        <f t="shared" si="5"/>
        <v>60.71476</v>
      </c>
    </row>
    <row r="14" spans="1:17" ht="12.75">
      <c r="A14" s="1" t="s">
        <v>9</v>
      </c>
      <c r="B14" s="1" t="s">
        <v>66</v>
      </c>
      <c r="C14" s="10">
        <v>2000000</v>
      </c>
      <c r="D14" s="4">
        <v>31</v>
      </c>
      <c r="E14" s="4">
        <v>18</v>
      </c>
      <c r="F14" s="15">
        <f t="shared" si="2"/>
        <v>58.064516129032256</v>
      </c>
      <c r="G14" s="4">
        <v>21</v>
      </c>
      <c r="H14" s="4">
        <v>10</v>
      </c>
      <c r="I14" s="15">
        <f t="shared" si="3"/>
        <v>67.74193548387096</v>
      </c>
      <c r="J14" s="10">
        <v>3606050</v>
      </c>
      <c r="K14" s="10">
        <v>1999900</v>
      </c>
      <c r="L14" s="20">
        <f t="shared" si="6"/>
        <v>55.45957488110259</v>
      </c>
      <c r="M14" s="57">
        <v>6508891</v>
      </c>
      <c r="N14" s="11">
        <f>K14+M14</f>
        <v>8508791</v>
      </c>
      <c r="O14" s="93">
        <f t="shared" si="4"/>
        <v>3.2546082304115207</v>
      </c>
      <c r="P14" s="10">
        <f t="shared" si="1"/>
        <v>100</v>
      </c>
      <c r="Q14" s="20">
        <f t="shared" si="5"/>
        <v>99.995</v>
      </c>
    </row>
    <row r="15" spans="1:17" ht="12.75">
      <c r="A15" s="1" t="s">
        <v>10</v>
      </c>
      <c r="B15" s="1" t="s">
        <v>34</v>
      </c>
      <c r="C15" s="10">
        <v>1200000</v>
      </c>
      <c r="D15" s="17">
        <v>27</v>
      </c>
      <c r="E15" s="17">
        <v>2</v>
      </c>
      <c r="F15" s="15">
        <f t="shared" si="2"/>
        <v>7.407407407407407</v>
      </c>
      <c r="G15" s="17">
        <v>18</v>
      </c>
      <c r="H15" s="17">
        <v>9</v>
      </c>
      <c r="I15" s="15">
        <f t="shared" si="3"/>
        <v>66.66666666666667</v>
      </c>
      <c r="J15" s="10">
        <v>3888517</v>
      </c>
      <c r="K15" s="10">
        <v>373000</v>
      </c>
      <c r="L15" s="20">
        <f t="shared" si="6"/>
        <v>9.592345873761127</v>
      </c>
      <c r="M15" s="10">
        <v>158363</v>
      </c>
      <c r="N15" s="10">
        <v>531363</v>
      </c>
      <c r="O15" s="93">
        <f t="shared" si="4"/>
        <v>0.4245656836461126</v>
      </c>
      <c r="P15" s="10">
        <f t="shared" si="1"/>
        <v>827000</v>
      </c>
      <c r="Q15" s="20">
        <f t="shared" si="5"/>
        <v>31.083333333333332</v>
      </c>
    </row>
    <row r="16" spans="1:17" ht="12.75">
      <c r="A16" s="1" t="s">
        <v>11</v>
      </c>
      <c r="B16" s="1" t="s">
        <v>35</v>
      </c>
      <c r="C16" s="10">
        <v>2000000</v>
      </c>
      <c r="D16" s="17">
        <v>25</v>
      </c>
      <c r="E16" s="17">
        <v>17</v>
      </c>
      <c r="F16" s="15">
        <f t="shared" si="2"/>
        <v>68</v>
      </c>
      <c r="G16" s="17">
        <v>22</v>
      </c>
      <c r="H16" s="17">
        <v>3</v>
      </c>
      <c r="I16" s="15">
        <f t="shared" si="3"/>
        <v>88</v>
      </c>
      <c r="J16" s="10">
        <v>5801481</v>
      </c>
      <c r="K16" s="10">
        <v>2000000</v>
      </c>
      <c r="L16" s="20">
        <f t="shared" si="6"/>
        <v>34.4739558743707</v>
      </c>
      <c r="M16" s="10">
        <v>2183575</v>
      </c>
      <c r="N16" s="10">
        <f>K16+M16</f>
        <v>4183575</v>
      </c>
      <c r="O16" s="93">
        <f t="shared" si="4"/>
        <v>1.0917875</v>
      </c>
      <c r="P16" s="10">
        <f t="shared" si="1"/>
        <v>0</v>
      </c>
      <c r="Q16" s="20">
        <f t="shared" si="5"/>
        <v>100</v>
      </c>
    </row>
    <row r="17" spans="1:17" ht="12.75">
      <c r="A17" s="1" t="s">
        <v>12</v>
      </c>
      <c r="B17" s="1" t="s">
        <v>36</v>
      </c>
      <c r="C17" s="10">
        <v>800000</v>
      </c>
      <c r="D17" s="17">
        <v>99</v>
      </c>
      <c r="E17" s="17">
        <v>30</v>
      </c>
      <c r="F17" s="15">
        <f t="shared" si="2"/>
        <v>30.303030303030305</v>
      </c>
      <c r="G17" s="17">
        <v>49</v>
      </c>
      <c r="H17" s="17">
        <v>50</v>
      </c>
      <c r="I17" s="15">
        <f t="shared" si="3"/>
        <v>49.494949494949495</v>
      </c>
      <c r="J17" s="10">
        <v>2821804</v>
      </c>
      <c r="K17" s="10">
        <v>799800</v>
      </c>
      <c r="L17" s="20">
        <f t="shared" si="6"/>
        <v>28.343570283407352</v>
      </c>
      <c r="M17" s="57">
        <v>2023850</v>
      </c>
      <c r="N17" s="11">
        <f>K17+M17</f>
        <v>2823650</v>
      </c>
      <c r="O17" s="93">
        <f t="shared" si="4"/>
        <v>2.5304451112778192</v>
      </c>
      <c r="P17" s="10">
        <f t="shared" si="1"/>
        <v>200</v>
      </c>
      <c r="Q17" s="20">
        <f t="shared" si="5"/>
        <v>99.975</v>
      </c>
    </row>
    <row r="18" spans="1:17" ht="12.75">
      <c r="A18" s="1" t="s">
        <v>13</v>
      </c>
      <c r="B18" s="1" t="s">
        <v>37</v>
      </c>
      <c r="C18" s="10">
        <v>800000</v>
      </c>
      <c r="D18" s="17">
        <v>153</v>
      </c>
      <c r="E18" s="17">
        <v>38</v>
      </c>
      <c r="F18" s="15">
        <f t="shared" si="2"/>
        <v>24.836601307189543</v>
      </c>
      <c r="G18" s="17">
        <v>77</v>
      </c>
      <c r="H18" s="17">
        <v>76</v>
      </c>
      <c r="I18" s="15">
        <f t="shared" si="3"/>
        <v>50.326797385620914</v>
      </c>
      <c r="J18" s="10">
        <v>3929450</v>
      </c>
      <c r="K18" s="10">
        <v>799850</v>
      </c>
      <c r="L18" s="20">
        <f t="shared" si="6"/>
        <v>20.355266004148163</v>
      </c>
      <c r="M18" s="10">
        <v>1482286</v>
      </c>
      <c r="N18" s="10">
        <f aca="true" t="shared" si="7" ref="N18:N27">K18+M18</f>
        <v>2282136</v>
      </c>
      <c r="O18" s="93">
        <f t="shared" si="4"/>
        <v>1.8532049759329874</v>
      </c>
      <c r="P18" s="10">
        <f t="shared" si="1"/>
        <v>150</v>
      </c>
      <c r="Q18" s="20">
        <f t="shared" si="5"/>
        <v>99.98125</v>
      </c>
    </row>
    <row r="19" spans="1:17" ht="12.75">
      <c r="A19" s="1" t="s">
        <v>14</v>
      </c>
      <c r="B19" s="1" t="s">
        <v>38</v>
      </c>
      <c r="C19" s="10">
        <v>3000000</v>
      </c>
      <c r="D19" s="18">
        <v>33</v>
      </c>
      <c r="E19" s="18">
        <v>16</v>
      </c>
      <c r="F19" s="15">
        <f t="shared" si="2"/>
        <v>48.484848484848484</v>
      </c>
      <c r="G19" s="18">
        <v>24</v>
      </c>
      <c r="H19" s="18">
        <v>9</v>
      </c>
      <c r="I19" s="15">
        <f t="shared" si="3"/>
        <v>72.72727272727273</v>
      </c>
      <c r="J19" s="11">
        <v>6165130</v>
      </c>
      <c r="K19" s="11">
        <v>2694000</v>
      </c>
      <c r="L19" s="20">
        <f t="shared" si="6"/>
        <v>43.697375400032115</v>
      </c>
      <c r="M19" s="11">
        <v>950975</v>
      </c>
      <c r="N19" s="10">
        <f t="shared" si="7"/>
        <v>3644975</v>
      </c>
      <c r="O19" s="93">
        <f t="shared" si="4"/>
        <v>0.3529974016332591</v>
      </c>
      <c r="P19" s="10">
        <f t="shared" si="1"/>
        <v>306000</v>
      </c>
      <c r="Q19" s="20">
        <f>K19*100/C19</f>
        <v>89.8</v>
      </c>
    </row>
    <row r="20" spans="1:17" ht="12.75">
      <c r="A20" s="1" t="s">
        <v>15</v>
      </c>
      <c r="B20" s="1" t="s">
        <v>71</v>
      </c>
      <c r="C20" s="10">
        <v>2400000</v>
      </c>
      <c r="D20" s="18">
        <v>74</v>
      </c>
      <c r="E20" s="18">
        <v>19</v>
      </c>
      <c r="F20" s="15">
        <f t="shared" si="2"/>
        <v>25.675675675675677</v>
      </c>
      <c r="G20" s="18">
        <v>60</v>
      </c>
      <c r="H20" s="18">
        <v>14</v>
      </c>
      <c r="I20" s="15">
        <f>G20*100/D20</f>
        <v>81.08108108108108</v>
      </c>
      <c r="J20" s="11">
        <v>8839001</v>
      </c>
      <c r="K20" s="11">
        <v>2399000</v>
      </c>
      <c r="L20" s="20">
        <f t="shared" si="6"/>
        <v>27.141076237009138</v>
      </c>
      <c r="M20" s="11">
        <v>14385863</v>
      </c>
      <c r="N20" s="10">
        <f t="shared" si="7"/>
        <v>16784863</v>
      </c>
      <c r="O20" s="93">
        <f t="shared" si="4"/>
        <v>5.996608170070862</v>
      </c>
      <c r="P20" s="10">
        <f t="shared" si="1"/>
        <v>1000</v>
      </c>
      <c r="Q20" s="20">
        <f t="shared" si="5"/>
        <v>99.95833333333333</v>
      </c>
    </row>
    <row r="21" spans="1:17" ht="12.75">
      <c r="A21" s="1" t="s">
        <v>16</v>
      </c>
      <c r="B21" s="1" t="s">
        <v>39</v>
      </c>
      <c r="C21" s="10">
        <v>982131</v>
      </c>
      <c r="D21" s="18">
        <v>62</v>
      </c>
      <c r="E21" s="18">
        <v>39</v>
      </c>
      <c r="F21" s="15">
        <f t="shared" si="2"/>
        <v>62.903225806451616</v>
      </c>
      <c r="G21" s="18">
        <v>52</v>
      </c>
      <c r="H21" s="18">
        <v>10</v>
      </c>
      <c r="I21" s="15">
        <f t="shared" si="3"/>
        <v>83.87096774193549</v>
      </c>
      <c r="J21" s="11">
        <v>1403790</v>
      </c>
      <c r="K21" s="11">
        <v>874496</v>
      </c>
      <c r="L21" s="20">
        <f t="shared" si="6"/>
        <v>62.295357567727365</v>
      </c>
      <c r="M21" s="11">
        <v>727730</v>
      </c>
      <c r="N21" s="11">
        <v>1602226</v>
      </c>
      <c r="O21" s="93">
        <f t="shared" si="4"/>
        <v>0.8321707589285714</v>
      </c>
      <c r="P21" s="10">
        <f t="shared" si="1"/>
        <v>107635</v>
      </c>
      <c r="Q21" s="20">
        <f t="shared" si="5"/>
        <v>89.04066769096994</v>
      </c>
    </row>
    <row r="22" spans="1:17" ht="12.75">
      <c r="A22" s="1" t="s">
        <v>17</v>
      </c>
      <c r="B22" s="1" t="s">
        <v>40</v>
      </c>
      <c r="C22" s="10">
        <v>700000</v>
      </c>
      <c r="D22" s="17">
        <v>14</v>
      </c>
      <c r="E22" s="17">
        <v>10</v>
      </c>
      <c r="F22" s="15">
        <f t="shared" si="2"/>
        <v>71.42857142857143</v>
      </c>
      <c r="G22" s="17">
        <v>10</v>
      </c>
      <c r="H22" s="17">
        <v>4</v>
      </c>
      <c r="I22" s="15">
        <f t="shared" si="3"/>
        <v>71.42857142857143</v>
      </c>
      <c r="J22" s="11">
        <v>1096553</v>
      </c>
      <c r="K22" s="10">
        <v>700000</v>
      </c>
      <c r="L22" s="20">
        <f t="shared" si="6"/>
        <v>63.83640371236046</v>
      </c>
      <c r="M22" s="10">
        <v>510379</v>
      </c>
      <c r="N22" s="10">
        <f t="shared" si="7"/>
        <v>1210379</v>
      </c>
      <c r="O22" s="93">
        <f t="shared" si="4"/>
        <v>0.7291128571428571</v>
      </c>
      <c r="P22" s="10">
        <f t="shared" si="1"/>
        <v>0</v>
      </c>
      <c r="Q22" s="20">
        <f t="shared" si="5"/>
        <v>100</v>
      </c>
    </row>
    <row r="23" spans="1:17" ht="12.75">
      <c r="A23" s="1" t="s">
        <v>18</v>
      </c>
      <c r="B23" s="1" t="s">
        <v>41</v>
      </c>
      <c r="C23" s="10">
        <v>1000000</v>
      </c>
      <c r="D23" s="17">
        <v>12</v>
      </c>
      <c r="E23" s="17">
        <v>10</v>
      </c>
      <c r="F23" s="15">
        <f t="shared" si="2"/>
        <v>83.33333333333333</v>
      </c>
      <c r="G23" s="17">
        <v>11</v>
      </c>
      <c r="H23" s="17">
        <v>1</v>
      </c>
      <c r="I23" s="15">
        <f t="shared" si="3"/>
        <v>91.66666666666667</v>
      </c>
      <c r="J23" s="11">
        <v>865265</v>
      </c>
      <c r="K23" s="10">
        <v>737300</v>
      </c>
      <c r="L23" s="20">
        <f t="shared" si="6"/>
        <v>85.2108891495669</v>
      </c>
      <c r="M23" s="10">
        <v>789200</v>
      </c>
      <c r="N23" s="10">
        <f t="shared" si="7"/>
        <v>1526500</v>
      </c>
      <c r="O23" s="93">
        <f t="shared" si="4"/>
        <v>1.0703919707039198</v>
      </c>
      <c r="P23" s="10">
        <f aca="true" t="shared" si="8" ref="P23:P31">C23-K23</f>
        <v>262700</v>
      </c>
      <c r="Q23" s="20">
        <f t="shared" si="5"/>
        <v>73.73</v>
      </c>
    </row>
    <row r="24" spans="1:17" ht="12.75">
      <c r="A24" s="1" t="s">
        <v>19</v>
      </c>
      <c r="B24" s="1" t="s">
        <v>42</v>
      </c>
      <c r="C24" s="10">
        <v>300000</v>
      </c>
      <c r="D24" s="17">
        <v>10</v>
      </c>
      <c r="E24" s="17">
        <v>9</v>
      </c>
      <c r="F24" s="15">
        <f t="shared" si="2"/>
        <v>90</v>
      </c>
      <c r="G24" s="17">
        <v>9</v>
      </c>
      <c r="H24" s="17">
        <v>1</v>
      </c>
      <c r="I24" s="15">
        <f t="shared" si="3"/>
        <v>90</v>
      </c>
      <c r="J24" s="11">
        <v>300775</v>
      </c>
      <c r="K24" s="10">
        <v>269250</v>
      </c>
      <c r="L24" s="20">
        <f t="shared" si="6"/>
        <v>89.51874324661291</v>
      </c>
      <c r="M24" s="10">
        <v>463412</v>
      </c>
      <c r="N24" s="10">
        <f t="shared" si="7"/>
        <v>732662</v>
      </c>
      <c r="O24" s="93">
        <f t="shared" si="4"/>
        <v>1.721121634168988</v>
      </c>
      <c r="P24" s="10">
        <f t="shared" si="8"/>
        <v>30750</v>
      </c>
      <c r="Q24" s="20">
        <f t="shared" si="5"/>
        <v>89.75</v>
      </c>
    </row>
    <row r="25" spans="1:17" ht="12.75">
      <c r="A25" s="1" t="s">
        <v>20</v>
      </c>
      <c r="B25" s="1" t="s">
        <v>43</v>
      </c>
      <c r="C25" s="10">
        <v>2000000</v>
      </c>
      <c r="D25" s="18">
        <v>31</v>
      </c>
      <c r="E25" s="18">
        <v>22</v>
      </c>
      <c r="F25" s="15">
        <f t="shared" si="2"/>
        <v>70.96774193548387</v>
      </c>
      <c r="G25" s="18">
        <v>22</v>
      </c>
      <c r="H25" s="18">
        <v>9</v>
      </c>
      <c r="I25" s="15">
        <f t="shared" si="3"/>
        <v>70.96774193548387</v>
      </c>
      <c r="J25" s="11">
        <v>2419138</v>
      </c>
      <c r="K25" s="11">
        <v>1701875</v>
      </c>
      <c r="L25" s="20">
        <f t="shared" si="6"/>
        <v>70.35047194496552</v>
      </c>
      <c r="M25" s="11">
        <v>963232</v>
      </c>
      <c r="N25" s="11">
        <f t="shared" si="7"/>
        <v>2665107</v>
      </c>
      <c r="O25" s="93">
        <f t="shared" si="4"/>
        <v>0.5659828130738156</v>
      </c>
      <c r="P25" s="10">
        <f t="shared" si="8"/>
        <v>298125</v>
      </c>
      <c r="Q25" s="20">
        <f t="shared" si="5"/>
        <v>85.09375</v>
      </c>
    </row>
    <row r="26" spans="1:17" ht="12.75">
      <c r="A26" s="1" t="s">
        <v>21</v>
      </c>
      <c r="B26" s="1" t="s">
        <v>44</v>
      </c>
      <c r="C26" s="10">
        <v>800000</v>
      </c>
      <c r="D26" s="25">
        <v>12</v>
      </c>
      <c r="E26" s="18">
        <v>4</v>
      </c>
      <c r="F26" s="15">
        <f t="shared" si="2"/>
        <v>33.333333333333336</v>
      </c>
      <c r="G26" s="25">
        <v>11</v>
      </c>
      <c r="H26" s="18">
        <v>1</v>
      </c>
      <c r="I26" s="15">
        <f t="shared" si="3"/>
        <v>91.66666666666667</v>
      </c>
      <c r="J26" s="11">
        <v>2201803</v>
      </c>
      <c r="K26" s="11">
        <v>797650</v>
      </c>
      <c r="L26" s="20">
        <f t="shared" si="6"/>
        <v>36.22712840340394</v>
      </c>
      <c r="M26" s="11">
        <v>177220</v>
      </c>
      <c r="N26" s="11">
        <f t="shared" si="7"/>
        <v>974870</v>
      </c>
      <c r="O26" s="93">
        <f t="shared" si="4"/>
        <v>0.2221776468375854</v>
      </c>
      <c r="P26" s="10">
        <f t="shared" si="8"/>
        <v>2350</v>
      </c>
      <c r="Q26" s="20">
        <f t="shared" si="5"/>
        <v>99.70625</v>
      </c>
    </row>
    <row r="27" spans="1:17" ht="12.75">
      <c r="A27" s="1" t="s">
        <v>22</v>
      </c>
      <c r="B27" s="1" t="s">
        <v>45</v>
      </c>
      <c r="C27" s="10">
        <v>1620000</v>
      </c>
      <c r="D27" s="18">
        <v>40</v>
      </c>
      <c r="E27" s="18">
        <v>24</v>
      </c>
      <c r="F27" s="15">
        <f t="shared" si="2"/>
        <v>60</v>
      </c>
      <c r="G27" s="18">
        <v>30</v>
      </c>
      <c r="H27" s="18">
        <v>10</v>
      </c>
      <c r="I27" s="15">
        <f t="shared" si="3"/>
        <v>75</v>
      </c>
      <c r="J27" s="11">
        <v>2792130</v>
      </c>
      <c r="K27" s="11">
        <v>1611350</v>
      </c>
      <c r="L27" s="20">
        <f t="shared" si="6"/>
        <v>57.71042179268157</v>
      </c>
      <c r="M27" s="11">
        <v>1308966</v>
      </c>
      <c r="N27" s="11">
        <f t="shared" si="7"/>
        <v>2920316</v>
      </c>
      <c r="O27" s="93">
        <f t="shared" si="4"/>
        <v>0.8123412045800106</v>
      </c>
      <c r="P27" s="10">
        <f t="shared" si="8"/>
        <v>8650</v>
      </c>
      <c r="Q27" s="20">
        <f t="shared" si="5"/>
        <v>99.46604938271605</v>
      </c>
    </row>
    <row r="28" spans="1:17" ht="12.75">
      <c r="A28" s="1" t="s">
        <v>23</v>
      </c>
      <c r="B28" s="1" t="s">
        <v>46</v>
      </c>
      <c r="C28" s="10">
        <v>1700000</v>
      </c>
      <c r="D28" s="25">
        <v>1</v>
      </c>
      <c r="E28" s="18">
        <v>1</v>
      </c>
      <c r="F28" s="15">
        <f t="shared" si="2"/>
        <v>100</v>
      </c>
      <c r="G28" s="25">
        <v>1</v>
      </c>
      <c r="H28" s="18">
        <v>0</v>
      </c>
      <c r="I28" s="15">
        <f t="shared" si="3"/>
        <v>100</v>
      </c>
      <c r="J28" s="26">
        <v>150000</v>
      </c>
      <c r="K28" s="11">
        <v>149625</v>
      </c>
      <c r="L28" s="20">
        <f t="shared" si="6"/>
        <v>99.75</v>
      </c>
      <c r="M28" s="10">
        <v>50375</v>
      </c>
      <c r="N28" s="11">
        <v>200000</v>
      </c>
      <c r="O28" s="93">
        <f t="shared" si="4"/>
        <v>0.3366750208855472</v>
      </c>
      <c r="P28" s="10">
        <f t="shared" si="8"/>
        <v>1550375</v>
      </c>
      <c r="Q28" s="20">
        <f t="shared" si="5"/>
        <v>8.801470588235293</v>
      </c>
    </row>
    <row r="29" spans="1:17" ht="12.75">
      <c r="A29" s="1" t="s">
        <v>24</v>
      </c>
      <c r="B29" s="1" t="s">
        <v>47</v>
      </c>
      <c r="C29" s="10">
        <v>2500000</v>
      </c>
      <c r="D29" s="25">
        <v>10</v>
      </c>
      <c r="E29" s="18">
        <v>8</v>
      </c>
      <c r="F29" s="15">
        <f t="shared" si="2"/>
        <v>80</v>
      </c>
      <c r="G29" s="25">
        <v>9</v>
      </c>
      <c r="H29" s="18">
        <v>1</v>
      </c>
      <c r="I29" s="15">
        <f>G29*100/D29</f>
        <v>90</v>
      </c>
      <c r="J29" s="26">
        <v>2421505</v>
      </c>
      <c r="K29" s="11">
        <v>2178000</v>
      </c>
      <c r="L29" s="20">
        <f t="shared" si="6"/>
        <v>89.9440637124433</v>
      </c>
      <c r="M29" s="10">
        <v>3528830</v>
      </c>
      <c r="N29" s="11">
        <f>K29+M29</f>
        <v>5706830</v>
      </c>
      <c r="O29" s="93">
        <f t="shared" si="4"/>
        <v>1.6202157943067035</v>
      </c>
      <c r="P29" s="10">
        <f>C29-K29</f>
        <v>322000</v>
      </c>
      <c r="Q29" s="20">
        <f t="shared" si="5"/>
        <v>87.12</v>
      </c>
    </row>
    <row r="30" spans="1:18" ht="12.75">
      <c r="A30" s="1" t="s">
        <v>25</v>
      </c>
      <c r="B30" s="1" t="s">
        <v>128</v>
      </c>
      <c r="C30" s="10">
        <v>1620000</v>
      </c>
      <c r="D30" s="44">
        <v>3</v>
      </c>
      <c r="E30" s="4">
        <v>2</v>
      </c>
      <c r="F30" s="15">
        <f t="shared" si="2"/>
        <v>66.66666666666667</v>
      </c>
      <c r="G30" s="18">
        <v>2</v>
      </c>
      <c r="H30" s="18">
        <v>1</v>
      </c>
      <c r="I30" s="15">
        <f t="shared" si="3"/>
        <v>66.66666666666667</v>
      </c>
      <c r="J30" s="26">
        <v>109000</v>
      </c>
      <c r="K30" s="11">
        <v>70000</v>
      </c>
      <c r="L30" s="20">
        <f t="shared" si="6"/>
        <v>64.22018348623853</v>
      </c>
      <c r="M30" s="11">
        <v>75000</v>
      </c>
      <c r="N30" s="11">
        <f>K30+M30</f>
        <v>145000</v>
      </c>
      <c r="O30" s="93">
        <f t="shared" si="4"/>
        <v>1.0714285714285714</v>
      </c>
      <c r="P30" s="10">
        <f t="shared" si="8"/>
        <v>1550000</v>
      </c>
      <c r="Q30" s="20">
        <f t="shared" si="5"/>
        <v>4.320987654320987</v>
      </c>
      <c r="R30" s="48"/>
    </row>
    <row r="31" spans="1:17" ht="12.75">
      <c r="A31" s="9" t="s">
        <v>76</v>
      </c>
      <c r="B31" s="14"/>
      <c r="C31" s="12">
        <f>SUM(C6:C30)</f>
        <v>49022131</v>
      </c>
      <c r="D31" s="33">
        <f>SUM(D6:D30)</f>
        <v>1203</v>
      </c>
      <c r="E31" s="19">
        <f>SUM(E6:E30)</f>
        <v>583</v>
      </c>
      <c r="F31" s="28">
        <f t="shared" si="2"/>
        <v>48.462177888611805</v>
      </c>
      <c r="G31" s="19">
        <f>SUM(G6:G30)</f>
        <v>841</v>
      </c>
      <c r="H31" s="19">
        <f>SUM(H6:H30)</f>
        <v>362</v>
      </c>
      <c r="I31" s="28">
        <f t="shared" si="3"/>
        <v>69.90856192851206</v>
      </c>
      <c r="J31" s="13">
        <f>SUM(J6:J30)</f>
        <v>108146720</v>
      </c>
      <c r="K31" s="12">
        <f>SUM(K6:K30)</f>
        <v>41509173</v>
      </c>
      <c r="L31" s="21">
        <f>K31*100/J31</f>
        <v>38.382276411156994</v>
      </c>
      <c r="M31" s="12">
        <f>SUM(M6:M30)</f>
        <v>114871890</v>
      </c>
      <c r="N31" s="12">
        <f>SUM(N6:N30)</f>
        <v>156381063</v>
      </c>
      <c r="O31" s="94">
        <f t="shared" si="4"/>
        <v>2.7673856571413746</v>
      </c>
      <c r="P31" s="12">
        <f t="shared" si="8"/>
        <v>7512958</v>
      </c>
      <c r="Q31" s="21">
        <f>K31*100/C31</f>
        <v>84.674354527754</v>
      </c>
    </row>
    <row r="32" spans="1:17" ht="13.5" customHeight="1">
      <c r="A32" s="29"/>
      <c r="B32" s="29"/>
      <c r="C32" s="32"/>
      <c r="D32" s="34"/>
      <c r="E32" s="35"/>
      <c r="F32" s="35"/>
      <c r="G32" s="35"/>
      <c r="H32" s="35"/>
      <c r="I32" s="35"/>
      <c r="J32" s="30"/>
      <c r="K32" s="32"/>
      <c r="L32" s="36"/>
      <c r="M32" s="49"/>
      <c r="N32" s="49"/>
      <c r="O32" s="49"/>
      <c r="P32" s="49"/>
      <c r="Q32" s="36"/>
    </row>
    <row r="33" spans="1:17" ht="12.75" customHeight="1">
      <c r="A33" s="2" t="s">
        <v>0</v>
      </c>
      <c r="B33" s="54" t="s">
        <v>133</v>
      </c>
      <c r="C33" s="119" t="s">
        <v>86</v>
      </c>
      <c r="D33" s="130" t="s">
        <v>79</v>
      </c>
      <c r="E33" s="131"/>
      <c r="F33" s="131"/>
      <c r="G33" s="132"/>
      <c r="H33" s="132"/>
      <c r="I33" s="133"/>
      <c r="J33" s="119" t="s">
        <v>88</v>
      </c>
      <c r="K33" s="134" t="s">
        <v>89</v>
      </c>
      <c r="L33" s="122" t="s">
        <v>85</v>
      </c>
      <c r="M33" s="119" t="s">
        <v>130</v>
      </c>
      <c r="N33" s="119" t="s">
        <v>129</v>
      </c>
      <c r="O33" s="122" t="s">
        <v>456</v>
      </c>
      <c r="P33" s="40" t="s">
        <v>114</v>
      </c>
      <c r="Q33" s="122" t="s">
        <v>87</v>
      </c>
    </row>
    <row r="34" spans="1:17" ht="12.75" customHeight="1">
      <c r="A34" s="5"/>
      <c r="B34" s="53" t="s">
        <v>132</v>
      </c>
      <c r="C34" s="120"/>
      <c r="D34" s="125" t="s">
        <v>78</v>
      </c>
      <c r="E34" s="127" t="s">
        <v>80</v>
      </c>
      <c r="F34" s="127" t="s">
        <v>81</v>
      </c>
      <c r="G34" s="125" t="s">
        <v>83</v>
      </c>
      <c r="H34" s="127" t="s">
        <v>82</v>
      </c>
      <c r="I34" s="128" t="s">
        <v>84</v>
      </c>
      <c r="J34" s="120"/>
      <c r="K34" s="135"/>
      <c r="L34" s="123"/>
      <c r="M34" s="137"/>
      <c r="N34" s="120"/>
      <c r="O34" s="123"/>
      <c r="P34" s="42" t="s">
        <v>115</v>
      </c>
      <c r="Q34" s="123"/>
    </row>
    <row r="35" spans="1:18" ht="50.25" customHeight="1">
      <c r="A35" s="3"/>
      <c r="B35" s="51" t="s">
        <v>537</v>
      </c>
      <c r="C35" s="121"/>
      <c r="D35" s="126"/>
      <c r="E35" s="126"/>
      <c r="F35" s="126"/>
      <c r="G35" s="126"/>
      <c r="H35" s="126"/>
      <c r="I35" s="129"/>
      <c r="J35" s="121"/>
      <c r="K35" s="136"/>
      <c r="L35" s="124"/>
      <c r="M35" s="138"/>
      <c r="N35" s="121"/>
      <c r="O35" s="124"/>
      <c r="P35" s="43"/>
      <c r="Q35" s="124"/>
      <c r="R35" s="8"/>
    </row>
    <row r="36" spans="1:18" ht="12.75">
      <c r="A36" s="1" t="s">
        <v>48</v>
      </c>
      <c r="B36" s="1" t="s">
        <v>63</v>
      </c>
      <c r="C36" s="10">
        <v>2000000</v>
      </c>
      <c r="D36" s="25">
        <v>136</v>
      </c>
      <c r="E36" s="25">
        <v>39</v>
      </c>
      <c r="F36" s="16">
        <f>E36*100/D36</f>
        <v>28.676470588235293</v>
      </c>
      <c r="G36" s="25">
        <v>99</v>
      </c>
      <c r="H36" s="25">
        <v>37</v>
      </c>
      <c r="I36" s="16">
        <f>G36*100/D36</f>
        <v>72.79411764705883</v>
      </c>
      <c r="J36" s="26">
        <v>7740830</v>
      </c>
      <c r="K36" s="11">
        <v>1998000</v>
      </c>
      <c r="L36" s="16">
        <f>K36*100/J36</f>
        <v>25.81118562221364</v>
      </c>
      <c r="M36" s="11">
        <v>4068887</v>
      </c>
      <c r="N36" s="11">
        <f aca="true" t="shared" si="9" ref="N36:N45">K36+M36</f>
        <v>6066887</v>
      </c>
      <c r="O36" s="95">
        <f>M36/K36</f>
        <v>2.0364799799799798</v>
      </c>
      <c r="P36" s="11">
        <f>C36-K36</f>
        <v>2000</v>
      </c>
      <c r="Q36" s="65">
        <f>K36*100/C36</f>
        <v>99.9</v>
      </c>
      <c r="R36" s="27"/>
    </row>
    <row r="37" spans="1:18" ht="12.75">
      <c r="A37" s="1" t="s">
        <v>49</v>
      </c>
      <c r="B37" s="1" t="s">
        <v>64</v>
      </c>
      <c r="C37" s="10">
        <v>2000000</v>
      </c>
      <c r="D37" s="25">
        <v>200</v>
      </c>
      <c r="E37" s="25">
        <v>41</v>
      </c>
      <c r="F37" s="16">
        <f aca="true" t="shared" si="10" ref="F37:F68">E37*100/D37</f>
        <v>20.5</v>
      </c>
      <c r="G37" s="25">
        <v>186</v>
      </c>
      <c r="H37" s="25">
        <v>14</v>
      </c>
      <c r="I37" s="16">
        <f aca="true" t="shared" si="11" ref="I37:I68">G37*100/D37</f>
        <v>93</v>
      </c>
      <c r="J37" s="26">
        <v>10453435</v>
      </c>
      <c r="K37" s="11">
        <v>1999000</v>
      </c>
      <c r="L37" s="16">
        <f aca="true" t="shared" si="12" ref="L37:L68">K37*100/J37</f>
        <v>19.12290074984921</v>
      </c>
      <c r="M37" s="11">
        <v>3305360</v>
      </c>
      <c r="N37" s="11">
        <f t="shared" si="9"/>
        <v>5304360</v>
      </c>
      <c r="O37" s="95">
        <f aca="true" t="shared" si="13" ref="O37:O68">M37/K37</f>
        <v>1.6535067533766883</v>
      </c>
      <c r="P37" s="11">
        <f>C37-K37</f>
        <v>1000</v>
      </c>
      <c r="Q37" s="65">
        <f>K37*100/C37</f>
        <v>99.95</v>
      </c>
      <c r="R37" s="27"/>
    </row>
    <row r="38" spans="1:18" ht="12.75">
      <c r="A38" s="80" t="s">
        <v>50</v>
      </c>
      <c r="B38" s="1" t="s">
        <v>281</v>
      </c>
      <c r="C38" s="81">
        <v>1300000</v>
      </c>
      <c r="D38" s="25">
        <v>116</v>
      </c>
      <c r="E38" s="25">
        <v>69</v>
      </c>
      <c r="F38" s="16">
        <f t="shared" si="10"/>
        <v>59.48275862068966</v>
      </c>
      <c r="G38" s="25">
        <v>93</v>
      </c>
      <c r="H38" s="25">
        <v>23</v>
      </c>
      <c r="I38" s="16">
        <f t="shared" si="11"/>
        <v>80.17241379310344</v>
      </c>
      <c r="J38" s="26">
        <v>2414139</v>
      </c>
      <c r="K38" s="11">
        <v>1299053</v>
      </c>
      <c r="L38" s="16">
        <f t="shared" si="12"/>
        <v>53.810198998483514</v>
      </c>
      <c r="M38" s="79">
        <v>1321379</v>
      </c>
      <c r="N38" s="11">
        <f t="shared" si="9"/>
        <v>2620432</v>
      </c>
      <c r="O38" s="95">
        <f t="shared" si="13"/>
        <v>1.0171863657602884</v>
      </c>
      <c r="P38" s="11">
        <f>C38-K38</f>
        <v>947</v>
      </c>
      <c r="Q38" s="65">
        <f>K38*100/C38</f>
        <v>99.92715384615384</v>
      </c>
      <c r="R38" s="24"/>
    </row>
    <row r="39" spans="1:18" ht="12.75">
      <c r="A39" s="1" t="s">
        <v>51</v>
      </c>
      <c r="B39" s="1" t="s">
        <v>65</v>
      </c>
      <c r="C39" s="10">
        <v>5000000</v>
      </c>
      <c r="D39" s="25">
        <v>123</v>
      </c>
      <c r="E39" s="25">
        <v>36</v>
      </c>
      <c r="F39" s="16">
        <f t="shared" si="10"/>
        <v>29.26829268292683</v>
      </c>
      <c r="G39" s="25">
        <v>97</v>
      </c>
      <c r="H39" s="25">
        <v>26</v>
      </c>
      <c r="I39" s="16">
        <f t="shared" si="11"/>
        <v>78.86178861788618</v>
      </c>
      <c r="J39" s="26">
        <v>18091387</v>
      </c>
      <c r="K39" s="11">
        <v>4990385</v>
      </c>
      <c r="L39" s="16">
        <f t="shared" si="12"/>
        <v>27.58431401638802</v>
      </c>
      <c r="M39" s="11">
        <v>7251214</v>
      </c>
      <c r="N39" s="11">
        <f t="shared" si="9"/>
        <v>12241599</v>
      </c>
      <c r="O39" s="95">
        <f t="shared" si="13"/>
        <v>1.453036990132024</v>
      </c>
      <c r="P39" s="11">
        <f>C39-K39</f>
        <v>9615</v>
      </c>
      <c r="Q39" s="65">
        <f>K39*100/C39</f>
        <v>99.8077</v>
      </c>
      <c r="R39" s="27"/>
    </row>
    <row r="40" spans="1:18" ht="12.75">
      <c r="A40" s="1" t="s">
        <v>52</v>
      </c>
      <c r="B40" s="1" t="s">
        <v>67</v>
      </c>
      <c r="C40" s="10">
        <v>3000000</v>
      </c>
      <c r="D40" s="25">
        <v>75</v>
      </c>
      <c r="E40" s="25">
        <v>41</v>
      </c>
      <c r="F40" s="16">
        <f t="shared" si="10"/>
        <v>54.666666666666664</v>
      </c>
      <c r="G40" s="25">
        <v>42</v>
      </c>
      <c r="H40" s="25">
        <v>33</v>
      </c>
      <c r="I40" s="16">
        <f t="shared" si="11"/>
        <v>56</v>
      </c>
      <c r="J40" s="26">
        <v>8095284</v>
      </c>
      <c r="K40" s="11">
        <v>3000000</v>
      </c>
      <c r="L40" s="16">
        <f t="shared" si="12"/>
        <v>37.05861338527468</v>
      </c>
      <c r="M40" s="11">
        <v>12758747</v>
      </c>
      <c r="N40" s="11">
        <f t="shared" si="9"/>
        <v>15758747</v>
      </c>
      <c r="O40" s="95">
        <f t="shared" si="13"/>
        <v>4.2529156666666665</v>
      </c>
      <c r="P40" s="11">
        <f>C40-K40</f>
        <v>0</v>
      </c>
      <c r="Q40" s="65">
        <f>K40*100/C40</f>
        <v>100</v>
      </c>
      <c r="R40" s="27"/>
    </row>
    <row r="41" spans="1:18" s="45" customFormat="1" ht="12.75">
      <c r="A41" s="80" t="s">
        <v>53</v>
      </c>
      <c r="B41" s="1" t="s">
        <v>287</v>
      </c>
      <c r="C41" s="81">
        <v>2200000</v>
      </c>
      <c r="D41" s="25">
        <v>46</v>
      </c>
      <c r="E41" s="25">
        <v>37</v>
      </c>
      <c r="F41" s="16">
        <f t="shared" si="10"/>
        <v>80.43478260869566</v>
      </c>
      <c r="G41" s="25">
        <v>44</v>
      </c>
      <c r="H41" s="25">
        <v>2</v>
      </c>
      <c r="I41" s="16">
        <f t="shared" si="11"/>
        <v>95.65217391304348</v>
      </c>
      <c r="J41" s="26">
        <v>3190520</v>
      </c>
      <c r="K41" s="11">
        <v>2200000</v>
      </c>
      <c r="L41" s="16">
        <f t="shared" si="12"/>
        <v>68.95427704574803</v>
      </c>
      <c r="M41" s="79">
        <v>5408882</v>
      </c>
      <c r="N41" s="11">
        <f t="shared" si="9"/>
        <v>7608882</v>
      </c>
      <c r="O41" s="95">
        <f t="shared" si="13"/>
        <v>2.458582727272727</v>
      </c>
      <c r="P41" s="79">
        <v>0</v>
      </c>
      <c r="Q41" s="83">
        <v>100</v>
      </c>
      <c r="R41" s="41"/>
    </row>
    <row r="42" spans="1:18" ht="12.75">
      <c r="A42" s="39" t="s">
        <v>54</v>
      </c>
      <c r="B42" s="39" t="s">
        <v>68</v>
      </c>
      <c r="C42" s="37">
        <v>4000000</v>
      </c>
      <c r="D42" s="25">
        <v>12</v>
      </c>
      <c r="E42" s="25">
        <v>9</v>
      </c>
      <c r="F42" s="16">
        <f t="shared" si="10"/>
        <v>75</v>
      </c>
      <c r="G42" s="25">
        <v>9</v>
      </c>
      <c r="H42" s="25">
        <v>3</v>
      </c>
      <c r="I42" s="16">
        <f t="shared" si="11"/>
        <v>75</v>
      </c>
      <c r="J42" s="37">
        <v>1944582</v>
      </c>
      <c r="K42" s="38">
        <v>1654114</v>
      </c>
      <c r="L42" s="16">
        <f t="shared" si="12"/>
        <v>85.06270242139442</v>
      </c>
      <c r="M42" s="11">
        <v>1658681</v>
      </c>
      <c r="N42" s="11">
        <f t="shared" si="9"/>
        <v>3312795</v>
      </c>
      <c r="O42" s="95">
        <f t="shared" si="13"/>
        <v>1.0027609947077407</v>
      </c>
      <c r="P42" s="11">
        <f>C42-K42</f>
        <v>2345886</v>
      </c>
      <c r="Q42" s="65">
        <f>K42*100/C42</f>
        <v>41.35285</v>
      </c>
      <c r="R42" s="6"/>
    </row>
    <row r="43" spans="1:18" ht="12.75">
      <c r="A43" s="80" t="s">
        <v>55</v>
      </c>
      <c r="B43" s="1" t="s">
        <v>282</v>
      </c>
      <c r="C43" s="81">
        <v>2500000</v>
      </c>
      <c r="D43" s="25">
        <v>117</v>
      </c>
      <c r="E43" s="25">
        <v>76</v>
      </c>
      <c r="F43" s="16">
        <f t="shared" si="10"/>
        <v>64.95726495726495</v>
      </c>
      <c r="G43" s="25">
        <v>85</v>
      </c>
      <c r="H43" s="25">
        <v>32</v>
      </c>
      <c r="I43" s="16">
        <f t="shared" si="11"/>
        <v>72.64957264957265</v>
      </c>
      <c r="J43" s="26">
        <v>3799839</v>
      </c>
      <c r="K43" s="11">
        <v>2173497</v>
      </c>
      <c r="L43" s="16">
        <f t="shared" si="12"/>
        <v>57.19971293520594</v>
      </c>
      <c r="M43" s="79">
        <v>9887742</v>
      </c>
      <c r="N43" s="11">
        <f t="shared" si="9"/>
        <v>12061239</v>
      </c>
      <c r="O43" s="95">
        <f t="shared" si="13"/>
        <v>4.549231952010976</v>
      </c>
      <c r="P43" s="79">
        <v>326503</v>
      </c>
      <c r="Q43" s="65">
        <f aca="true" t="shared" si="14" ref="Q43:Q68">K43*100/C43</f>
        <v>86.93988</v>
      </c>
      <c r="R43" s="6"/>
    </row>
    <row r="44" spans="1:18" ht="12.75">
      <c r="A44" s="1" t="s">
        <v>56</v>
      </c>
      <c r="B44" s="1" t="s">
        <v>75</v>
      </c>
      <c r="C44" s="10">
        <v>1800000</v>
      </c>
      <c r="D44" s="25">
        <v>15</v>
      </c>
      <c r="E44" s="25">
        <v>10</v>
      </c>
      <c r="F44" s="16">
        <f t="shared" si="10"/>
        <v>66.66666666666667</v>
      </c>
      <c r="G44" s="25">
        <v>13</v>
      </c>
      <c r="H44" s="25">
        <v>2</v>
      </c>
      <c r="I44" s="16">
        <f t="shared" si="11"/>
        <v>86.66666666666667</v>
      </c>
      <c r="J44" s="26">
        <v>3190570</v>
      </c>
      <c r="K44" s="11">
        <v>1800000</v>
      </c>
      <c r="L44" s="16">
        <f t="shared" si="12"/>
        <v>56.41625164155621</v>
      </c>
      <c r="M44" s="11">
        <v>17132984</v>
      </c>
      <c r="N44" s="11">
        <f t="shared" si="9"/>
        <v>18932984</v>
      </c>
      <c r="O44" s="95">
        <f t="shared" si="13"/>
        <v>9.518324444444444</v>
      </c>
      <c r="P44" s="11">
        <f>C44-K44</f>
        <v>0</v>
      </c>
      <c r="Q44" s="65">
        <f t="shared" si="14"/>
        <v>100</v>
      </c>
      <c r="R44" s="27"/>
    </row>
    <row r="45" spans="1:18" ht="12.75">
      <c r="A45" s="1" t="s">
        <v>57</v>
      </c>
      <c r="B45" s="1" t="s">
        <v>69</v>
      </c>
      <c r="C45" s="10">
        <v>4000000</v>
      </c>
      <c r="D45" s="25">
        <v>42</v>
      </c>
      <c r="E45" s="25">
        <v>33</v>
      </c>
      <c r="F45" s="16">
        <f t="shared" si="10"/>
        <v>78.57142857142857</v>
      </c>
      <c r="G45" s="25">
        <v>38</v>
      </c>
      <c r="H45" s="25">
        <v>4</v>
      </c>
      <c r="I45" s="16">
        <f t="shared" si="11"/>
        <v>90.47619047619048</v>
      </c>
      <c r="J45" s="26">
        <v>4710163</v>
      </c>
      <c r="K45" s="11">
        <v>3977620</v>
      </c>
      <c r="L45" s="16">
        <f t="shared" si="12"/>
        <v>84.44760828871527</v>
      </c>
      <c r="M45" s="11">
        <v>8175600</v>
      </c>
      <c r="N45" s="11">
        <f t="shared" si="9"/>
        <v>12153220</v>
      </c>
      <c r="O45" s="95">
        <f t="shared" si="13"/>
        <v>2.05539996279182</v>
      </c>
      <c r="P45" s="11">
        <f aca="true" t="shared" si="15" ref="P45:P63">C45-K45</f>
        <v>22380</v>
      </c>
      <c r="Q45" s="65">
        <f t="shared" si="14"/>
        <v>99.4405</v>
      </c>
      <c r="R45" s="6"/>
    </row>
    <row r="46" spans="1:18" ht="12.75">
      <c r="A46" s="1" t="s">
        <v>58</v>
      </c>
      <c r="B46" s="1" t="s">
        <v>70</v>
      </c>
      <c r="C46" s="10">
        <v>800000</v>
      </c>
      <c r="D46" s="25">
        <v>9</v>
      </c>
      <c r="E46" s="25">
        <v>8</v>
      </c>
      <c r="F46" s="16">
        <f t="shared" si="10"/>
        <v>88.88888888888889</v>
      </c>
      <c r="G46" s="25">
        <v>9</v>
      </c>
      <c r="H46" s="25">
        <v>0</v>
      </c>
      <c r="I46" s="16">
        <f t="shared" si="11"/>
        <v>100</v>
      </c>
      <c r="J46" s="26">
        <v>1119500</v>
      </c>
      <c r="K46" s="11">
        <v>800000</v>
      </c>
      <c r="L46" s="16">
        <f t="shared" si="12"/>
        <v>71.46047342563645</v>
      </c>
      <c r="M46" s="11">
        <v>362700</v>
      </c>
      <c r="N46" s="11">
        <f aca="true" t="shared" si="16" ref="N46:N56">K46+M46</f>
        <v>1162700</v>
      </c>
      <c r="O46" s="95">
        <f t="shared" si="13"/>
        <v>0.453375</v>
      </c>
      <c r="P46" s="11">
        <f t="shared" si="15"/>
        <v>0</v>
      </c>
      <c r="Q46" s="65">
        <f t="shared" si="14"/>
        <v>100</v>
      </c>
      <c r="R46" s="41"/>
    </row>
    <row r="47" spans="1:18" ht="12.75">
      <c r="A47" s="1" t="s">
        <v>59</v>
      </c>
      <c r="B47" s="1" t="s">
        <v>43</v>
      </c>
      <c r="C47" s="10">
        <v>2500000</v>
      </c>
      <c r="D47" s="25">
        <v>34</v>
      </c>
      <c r="E47" s="25">
        <v>31</v>
      </c>
      <c r="F47" s="16">
        <f t="shared" si="10"/>
        <v>91.17647058823529</v>
      </c>
      <c r="G47" s="25">
        <v>31</v>
      </c>
      <c r="H47" s="25">
        <v>3</v>
      </c>
      <c r="I47" s="16">
        <f t="shared" si="11"/>
        <v>91.17647058823529</v>
      </c>
      <c r="J47" s="26">
        <v>2945750</v>
      </c>
      <c r="K47" s="11">
        <v>2500000</v>
      </c>
      <c r="L47" s="16">
        <f t="shared" si="12"/>
        <v>84.86803021301876</v>
      </c>
      <c r="M47" s="11">
        <v>1807500</v>
      </c>
      <c r="N47" s="11">
        <f t="shared" si="16"/>
        <v>4307500</v>
      </c>
      <c r="O47" s="95">
        <f t="shared" si="13"/>
        <v>0.723</v>
      </c>
      <c r="P47" s="11">
        <f t="shared" si="15"/>
        <v>0</v>
      </c>
      <c r="Q47" s="65">
        <f t="shared" si="14"/>
        <v>100</v>
      </c>
      <c r="R47" s="6"/>
    </row>
    <row r="48" spans="1:18" ht="12.75">
      <c r="A48" s="1" t="s">
        <v>60</v>
      </c>
      <c r="B48" s="1" t="s">
        <v>72</v>
      </c>
      <c r="C48" s="10">
        <v>2000000</v>
      </c>
      <c r="D48" s="25">
        <v>165</v>
      </c>
      <c r="E48" s="25">
        <v>17</v>
      </c>
      <c r="F48" s="16">
        <f t="shared" si="10"/>
        <v>10.303030303030303</v>
      </c>
      <c r="G48" s="25">
        <v>137</v>
      </c>
      <c r="H48" s="25">
        <v>28</v>
      </c>
      <c r="I48" s="16">
        <f t="shared" si="11"/>
        <v>83.03030303030303</v>
      </c>
      <c r="J48" s="26">
        <v>17821919</v>
      </c>
      <c r="K48" s="11">
        <v>2000000</v>
      </c>
      <c r="L48" s="16">
        <f t="shared" si="12"/>
        <v>11.222136067389824</v>
      </c>
      <c r="M48" s="11">
        <v>5886309</v>
      </c>
      <c r="N48" s="11">
        <f t="shared" si="16"/>
        <v>7886309</v>
      </c>
      <c r="O48" s="95">
        <f t="shared" si="13"/>
        <v>2.9431545</v>
      </c>
      <c r="P48" s="11">
        <f t="shared" si="15"/>
        <v>0</v>
      </c>
      <c r="Q48" s="65">
        <f t="shared" si="14"/>
        <v>100</v>
      </c>
      <c r="R48" s="6"/>
    </row>
    <row r="49" spans="1:18" ht="12.75">
      <c r="A49" s="1" t="s">
        <v>61</v>
      </c>
      <c r="B49" s="1" t="s">
        <v>73</v>
      </c>
      <c r="C49" s="10">
        <v>1600000</v>
      </c>
      <c r="D49" s="25">
        <v>53</v>
      </c>
      <c r="E49" s="25">
        <v>32</v>
      </c>
      <c r="F49" s="16">
        <f t="shared" si="10"/>
        <v>60.37735849056604</v>
      </c>
      <c r="G49" s="25">
        <v>43</v>
      </c>
      <c r="H49" s="25">
        <v>10</v>
      </c>
      <c r="I49" s="16">
        <f t="shared" si="11"/>
        <v>81.13207547169812</v>
      </c>
      <c r="J49" s="26">
        <v>5197737</v>
      </c>
      <c r="K49" s="11">
        <v>1599826</v>
      </c>
      <c r="L49" s="16">
        <f t="shared" si="12"/>
        <v>30.779279521068496</v>
      </c>
      <c r="M49" s="11">
        <v>6418907</v>
      </c>
      <c r="N49" s="11">
        <f t="shared" si="16"/>
        <v>8018733</v>
      </c>
      <c r="O49" s="95">
        <f t="shared" si="13"/>
        <v>4.01225320753632</v>
      </c>
      <c r="P49" s="11">
        <f t="shared" si="15"/>
        <v>174</v>
      </c>
      <c r="Q49" s="65">
        <f t="shared" si="14"/>
        <v>99.989125</v>
      </c>
      <c r="R49" s="6"/>
    </row>
    <row r="50" spans="1:18" ht="12.75">
      <c r="A50" s="1" t="s">
        <v>62</v>
      </c>
      <c r="B50" s="1" t="s">
        <v>74</v>
      </c>
      <c r="C50" s="10">
        <v>1600000</v>
      </c>
      <c r="D50" s="25">
        <v>23</v>
      </c>
      <c r="E50" s="25">
        <v>17</v>
      </c>
      <c r="F50" s="16">
        <f t="shared" si="10"/>
        <v>73.91304347826087</v>
      </c>
      <c r="G50" s="25">
        <v>23</v>
      </c>
      <c r="H50" s="25">
        <v>0</v>
      </c>
      <c r="I50" s="16">
        <f t="shared" si="11"/>
        <v>100</v>
      </c>
      <c r="J50" s="26">
        <v>2301372</v>
      </c>
      <c r="K50" s="11">
        <v>1382512</v>
      </c>
      <c r="L50" s="16">
        <f t="shared" si="12"/>
        <v>60.07338231281166</v>
      </c>
      <c r="M50" s="11">
        <v>1035608</v>
      </c>
      <c r="N50" s="11">
        <f t="shared" si="16"/>
        <v>2418120</v>
      </c>
      <c r="O50" s="95">
        <f t="shared" si="13"/>
        <v>0.7490770423692525</v>
      </c>
      <c r="P50" s="11">
        <f t="shared" si="15"/>
        <v>217488</v>
      </c>
      <c r="Q50" s="65">
        <f t="shared" si="14"/>
        <v>86.407</v>
      </c>
      <c r="R50" s="6"/>
    </row>
    <row r="51" spans="1:18" ht="12.75">
      <c r="A51" s="1" t="s">
        <v>91</v>
      </c>
      <c r="B51" s="1" t="s">
        <v>99</v>
      </c>
      <c r="C51" s="10">
        <v>600000</v>
      </c>
      <c r="D51" s="25">
        <v>23</v>
      </c>
      <c r="E51" s="25">
        <v>14</v>
      </c>
      <c r="F51" s="16">
        <f t="shared" si="10"/>
        <v>60.869565217391305</v>
      </c>
      <c r="G51" s="25">
        <v>16</v>
      </c>
      <c r="H51" s="25">
        <v>7</v>
      </c>
      <c r="I51" s="16">
        <f t="shared" si="11"/>
        <v>69.56521739130434</v>
      </c>
      <c r="J51" s="26">
        <v>1359402</v>
      </c>
      <c r="K51" s="11">
        <v>539753</v>
      </c>
      <c r="L51" s="16">
        <f t="shared" si="12"/>
        <v>39.70517918908461</v>
      </c>
      <c r="M51" s="11">
        <v>859502</v>
      </c>
      <c r="N51" s="11">
        <f t="shared" si="16"/>
        <v>1399255</v>
      </c>
      <c r="O51" s="95">
        <f t="shared" si="13"/>
        <v>1.5923987453520407</v>
      </c>
      <c r="P51" s="11">
        <f>C51-K51</f>
        <v>60247</v>
      </c>
      <c r="Q51" s="65">
        <f t="shared" si="14"/>
        <v>89.95883333333333</v>
      </c>
      <c r="R51" s="41"/>
    </row>
    <row r="52" spans="1:18" ht="12.75">
      <c r="A52" s="1" t="s">
        <v>92</v>
      </c>
      <c r="B52" s="1" t="s">
        <v>100</v>
      </c>
      <c r="C52" s="10">
        <v>500000</v>
      </c>
      <c r="D52" s="25">
        <v>72</v>
      </c>
      <c r="E52" s="25">
        <v>43</v>
      </c>
      <c r="F52" s="16">
        <f>E52*100/D52</f>
        <v>59.72222222222222</v>
      </c>
      <c r="G52" s="25">
        <v>51</v>
      </c>
      <c r="H52" s="25">
        <v>21</v>
      </c>
      <c r="I52" s="16">
        <f t="shared" si="11"/>
        <v>70.83333333333333</v>
      </c>
      <c r="J52" s="26">
        <v>1007428</v>
      </c>
      <c r="K52" s="11">
        <v>492463</v>
      </c>
      <c r="L52" s="16">
        <f>K52*100/J52</f>
        <v>48.883195622913</v>
      </c>
      <c r="M52" s="11">
        <v>857076</v>
      </c>
      <c r="N52" s="11">
        <f t="shared" si="16"/>
        <v>1349539</v>
      </c>
      <c r="O52" s="95">
        <f t="shared" si="13"/>
        <v>1.7403865874187503</v>
      </c>
      <c r="P52" s="11">
        <f t="shared" si="15"/>
        <v>7537</v>
      </c>
      <c r="Q52" s="65">
        <f t="shared" si="14"/>
        <v>98.4926</v>
      </c>
      <c r="R52" s="41"/>
    </row>
    <row r="53" spans="1:18" ht="12.75">
      <c r="A53" s="1" t="s">
        <v>93</v>
      </c>
      <c r="B53" s="1" t="s">
        <v>101</v>
      </c>
      <c r="C53" s="10">
        <v>500000</v>
      </c>
      <c r="D53" s="25">
        <v>67</v>
      </c>
      <c r="E53" s="25">
        <v>55</v>
      </c>
      <c r="F53" s="16">
        <f t="shared" si="10"/>
        <v>82.08955223880596</v>
      </c>
      <c r="G53" s="25">
        <v>62</v>
      </c>
      <c r="H53" s="25">
        <v>5</v>
      </c>
      <c r="I53" s="16">
        <f t="shared" si="11"/>
        <v>92.53731343283582</v>
      </c>
      <c r="J53" s="26">
        <v>733384</v>
      </c>
      <c r="K53" s="11">
        <v>484053</v>
      </c>
      <c r="L53" s="16">
        <f t="shared" si="12"/>
        <v>66.00266708845571</v>
      </c>
      <c r="M53" s="11">
        <v>778613</v>
      </c>
      <c r="N53" s="11">
        <f t="shared" si="16"/>
        <v>1262666</v>
      </c>
      <c r="O53" s="95">
        <f t="shared" si="13"/>
        <v>1.608528404947392</v>
      </c>
      <c r="P53" s="11">
        <f t="shared" si="15"/>
        <v>15947</v>
      </c>
      <c r="Q53" s="65">
        <f t="shared" si="14"/>
        <v>96.8106</v>
      </c>
      <c r="R53" s="41"/>
    </row>
    <row r="54" spans="1:18" ht="12.75">
      <c r="A54" s="1" t="s">
        <v>94</v>
      </c>
      <c r="B54" s="1" t="s">
        <v>102</v>
      </c>
      <c r="C54" s="10">
        <v>3000000</v>
      </c>
      <c r="D54" s="25">
        <v>47</v>
      </c>
      <c r="E54" s="25">
        <v>20</v>
      </c>
      <c r="F54" s="16">
        <f t="shared" si="10"/>
        <v>42.5531914893617</v>
      </c>
      <c r="G54" s="25">
        <v>39</v>
      </c>
      <c r="H54" s="25">
        <v>8</v>
      </c>
      <c r="I54" s="16">
        <f t="shared" si="11"/>
        <v>82.97872340425532</v>
      </c>
      <c r="J54" s="26">
        <v>7504265</v>
      </c>
      <c r="K54" s="11">
        <v>2934699</v>
      </c>
      <c r="L54" s="16">
        <f t="shared" si="12"/>
        <v>39.10708110654408</v>
      </c>
      <c r="M54" s="11">
        <v>12974184</v>
      </c>
      <c r="N54" s="11">
        <f t="shared" si="16"/>
        <v>15908883</v>
      </c>
      <c r="O54" s="95">
        <f t="shared" si="13"/>
        <v>4.420959014876824</v>
      </c>
      <c r="P54" s="11">
        <f t="shared" si="15"/>
        <v>65301</v>
      </c>
      <c r="Q54" s="65">
        <f>K54*100/C54</f>
        <v>97.8233</v>
      </c>
      <c r="R54" s="41"/>
    </row>
    <row r="55" spans="1:18" ht="12.75">
      <c r="A55" s="1" t="s">
        <v>95</v>
      </c>
      <c r="B55" s="1" t="s">
        <v>103</v>
      </c>
      <c r="C55" s="10">
        <v>3000000</v>
      </c>
      <c r="D55" s="25">
        <v>41</v>
      </c>
      <c r="E55" s="25">
        <v>26</v>
      </c>
      <c r="F55" s="16">
        <f t="shared" si="10"/>
        <v>63.41463414634146</v>
      </c>
      <c r="G55" s="25">
        <v>37</v>
      </c>
      <c r="H55" s="25">
        <v>4</v>
      </c>
      <c r="I55" s="16">
        <f t="shared" si="11"/>
        <v>90.2439024390244</v>
      </c>
      <c r="J55" s="26">
        <v>4494871</v>
      </c>
      <c r="K55" s="11">
        <v>2151100</v>
      </c>
      <c r="L55" s="16">
        <f t="shared" si="12"/>
        <v>47.856768303250526</v>
      </c>
      <c r="M55" s="11">
        <v>3851957</v>
      </c>
      <c r="N55" s="11">
        <f t="shared" si="16"/>
        <v>6003057</v>
      </c>
      <c r="O55" s="95">
        <f t="shared" si="13"/>
        <v>1.7906917391102226</v>
      </c>
      <c r="P55" s="11">
        <f t="shared" si="15"/>
        <v>848900</v>
      </c>
      <c r="Q55" s="65">
        <f t="shared" si="14"/>
        <v>71.70333333333333</v>
      </c>
      <c r="R55" s="41"/>
    </row>
    <row r="56" spans="1:18" ht="12.75">
      <c r="A56" s="1" t="s">
        <v>96</v>
      </c>
      <c r="B56" s="1" t="s">
        <v>104</v>
      </c>
      <c r="C56" s="10">
        <v>5000000</v>
      </c>
      <c r="D56" s="25">
        <v>35</v>
      </c>
      <c r="E56" s="25">
        <v>15</v>
      </c>
      <c r="F56" s="16">
        <f t="shared" si="10"/>
        <v>42.857142857142854</v>
      </c>
      <c r="G56" s="25">
        <v>33</v>
      </c>
      <c r="H56" s="25">
        <v>2</v>
      </c>
      <c r="I56" s="16">
        <f t="shared" si="11"/>
        <v>94.28571428571429</v>
      </c>
      <c r="J56" s="26">
        <v>11324075</v>
      </c>
      <c r="K56" s="11">
        <v>4742000</v>
      </c>
      <c r="L56" s="16">
        <f t="shared" si="12"/>
        <v>41.87538496521791</v>
      </c>
      <c r="M56" s="11">
        <v>6724863</v>
      </c>
      <c r="N56" s="11">
        <f t="shared" si="16"/>
        <v>11466863</v>
      </c>
      <c r="O56" s="95">
        <f t="shared" si="13"/>
        <v>1.4181490932096161</v>
      </c>
      <c r="P56" s="11">
        <f>C56-K56</f>
        <v>258000</v>
      </c>
      <c r="Q56" s="65">
        <f>K56*100/C56</f>
        <v>94.84</v>
      </c>
      <c r="R56" s="41"/>
    </row>
    <row r="57" spans="1:18" ht="12.75">
      <c r="A57" s="1" t="s">
        <v>97</v>
      </c>
      <c r="B57" s="1" t="s">
        <v>105</v>
      </c>
      <c r="C57" s="10">
        <v>3500000</v>
      </c>
      <c r="D57" s="25">
        <v>46</v>
      </c>
      <c r="E57" s="25">
        <v>32</v>
      </c>
      <c r="F57" s="16">
        <f t="shared" si="10"/>
        <v>69.56521739130434</v>
      </c>
      <c r="G57" s="25">
        <v>32</v>
      </c>
      <c r="H57" s="25">
        <v>14</v>
      </c>
      <c r="I57" s="16">
        <f t="shared" si="11"/>
        <v>69.56521739130434</v>
      </c>
      <c r="J57" s="26">
        <v>3622208</v>
      </c>
      <c r="K57" s="11">
        <v>2526397</v>
      </c>
      <c r="L57" s="16">
        <f t="shared" si="12"/>
        <v>69.74743029665883</v>
      </c>
      <c r="M57" s="57">
        <v>2774832</v>
      </c>
      <c r="N57" s="11">
        <f>K57+M57</f>
        <v>5301229</v>
      </c>
      <c r="O57" s="95">
        <f t="shared" si="13"/>
        <v>1.0983356930838661</v>
      </c>
      <c r="P57" s="11">
        <f t="shared" si="15"/>
        <v>973603</v>
      </c>
      <c r="Q57" s="65">
        <f t="shared" si="14"/>
        <v>72.18277142857143</v>
      </c>
      <c r="R57" s="41"/>
    </row>
    <row r="58" spans="1:18" ht="12.75">
      <c r="A58" s="1" t="s">
        <v>98</v>
      </c>
      <c r="B58" s="1" t="s">
        <v>106</v>
      </c>
      <c r="C58" s="10">
        <v>1500000</v>
      </c>
      <c r="D58" s="25">
        <v>28</v>
      </c>
      <c r="E58" s="25">
        <v>19</v>
      </c>
      <c r="F58" s="16">
        <f t="shared" si="10"/>
        <v>67.85714285714286</v>
      </c>
      <c r="G58" s="25">
        <v>20</v>
      </c>
      <c r="H58" s="25">
        <v>8</v>
      </c>
      <c r="I58" s="16">
        <f>G58*100/D58</f>
        <v>71.42857142857143</v>
      </c>
      <c r="J58" s="26">
        <v>2783324</v>
      </c>
      <c r="K58" s="11">
        <v>1452200</v>
      </c>
      <c r="L58" s="16">
        <f t="shared" si="12"/>
        <v>52.17502525756973</v>
      </c>
      <c r="M58" s="11">
        <v>852090</v>
      </c>
      <c r="N58" s="11">
        <v>2304290</v>
      </c>
      <c r="O58" s="95">
        <f t="shared" si="13"/>
        <v>0.5867580223109764</v>
      </c>
      <c r="P58" s="11">
        <f t="shared" si="15"/>
        <v>47800</v>
      </c>
      <c r="Q58" s="65">
        <f t="shared" si="14"/>
        <v>96.81333333333333</v>
      </c>
      <c r="R58" s="41"/>
    </row>
    <row r="59" spans="1:18" s="45" customFormat="1" ht="12.75">
      <c r="A59" s="1" t="s">
        <v>108</v>
      </c>
      <c r="B59" s="1" t="s">
        <v>113</v>
      </c>
      <c r="C59" s="10">
        <v>2000000</v>
      </c>
      <c r="D59" s="44">
        <v>82</v>
      </c>
      <c r="E59" s="4">
        <v>32</v>
      </c>
      <c r="F59" s="16">
        <f t="shared" si="10"/>
        <v>39.02439024390244</v>
      </c>
      <c r="G59" s="25">
        <v>60</v>
      </c>
      <c r="H59" s="25">
        <v>22</v>
      </c>
      <c r="I59" s="16">
        <f t="shared" si="11"/>
        <v>73.17073170731707</v>
      </c>
      <c r="J59" s="26">
        <v>6605635</v>
      </c>
      <c r="K59" s="11">
        <v>2000000</v>
      </c>
      <c r="L59" s="16">
        <f t="shared" si="12"/>
        <v>30.2771800137307</v>
      </c>
      <c r="M59" s="57">
        <v>3063874</v>
      </c>
      <c r="N59" s="11">
        <f>K59+M59</f>
        <v>5063874</v>
      </c>
      <c r="O59" s="95">
        <f t="shared" si="13"/>
        <v>1.531937</v>
      </c>
      <c r="P59" s="11">
        <f t="shared" si="15"/>
        <v>0</v>
      </c>
      <c r="Q59" s="65">
        <f t="shared" si="14"/>
        <v>100</v>
      </c>
      <c r="R59" s="41"/>
    </row>
    <row r="60" spans="1:18" s="46" customFormat="1" ht="12.75">
      <c r="A60" s="1" t="s">
        <v>109</v>
      </c>
      <c r="B60" s="1" t="s">
        <v>112</v>
      </c>
      <c r="C60" s="10">
        <v>1000000</v>
      </c>
      <c r="D60" s="44">
        <v>33</v>
      </c>
      <c r="E60" s="4">
        <v>16</v>
      </c>
      <c r="F60" s="16">
        <f t="shared" si="10"/>
        <v>48.484848484848484</v>
      </c>
      <c r="G60" s="25">
        <v>28</v>
      </c>
      <c r="H60" s="25">
        <v>5</v>
      </c>
      <c r="I60" s="16">
        <f t="shared" si="11"/>
        <v>84.84848484848484</v>
      </c>
      <c r="J60" s="26">
        <v>2171830</v>
      </c>
      <c r="K60" s="11">
        <v>980200</v>
      </c>
      <c r="L60" s="16">
        <f t="shared" si="12"/>
        <v>45.13244590967064</v>
      </c>
      <c r="M60" s="57">
        <v>510843</v>
      </c>
      <c r="N60" s="11">
        <f>K60+M60</f>
        <v>1491043</v>
      </c>
      <c r="O60" s="95">
        <f t="shared" si="13"/>
        <v>0.5211620077535197</v>
      </c>
      <c r="P60" s="11">
        <f t="shared" si="15"/>
        <v>19800</v>
      </c>
      <c r="Q60" s="65">
        <f t="shared" si="14"/>
        <v>98.02</v>
      </c>
      <c r="R60" s="41"/>
    </row>
    <row r="61" spans="1:18" s="48" customFormat="1" ht="12" customHeight="1">
      <c r="A61" s="1" t="s">
        <v>110</v>
      </c>
      <c r="B61" s="1" t="s">
        <v>111</v>
      </c>
      <c r="C61" s="10">
        <v>1610000</v>
      </c>
      <c r="D61" s="25">
        <v>41</v>
      </c>
      <c r="E61" s="4">
        <v>26</v>
      </c>
      <c r="F61" s="16">
        <f t="shared" si="10"/>
        <v>63.41463414634146</v>
      </c>
      <c r="G61" s="25">
        <v>26</v>
      </c>
      <c r="H61" s="25">
        <v>15</v>
      </c>
      <c r="I61" s="16">
        <f t="shared" si="11"/>
        <v>63.41463414634146</v>
      </c>
      <c r="J61" s="26">
        <v>3194618</v>
      </c>
      <c r="K61" s="11">
        <v>1607720</v>
      </c>
      <c r="L61" s="16">
        <f t="shared" si="12"/>
        <v>50.32589185937098</v>
      </c>
      <c r="M61" s="11">
        <v>2351511</v>
      </c>
      <c r="N61" s="11">
        <v>3959231</v>
      </c>
      <c r="O61" s="95">
        <f t="shared" si="13"/>
        <v>1.4626371507476426</v>
      </c>
      <c r="P61" s="11">
        <f t="shared" si="15"/>
        <v>2280</v>
      </c>
      <c r="Q61" s="65">
        <f t="shared" si="14"/>
        <v>99.8583850931677</v>
      </c>
      <c r="R61" s="52"/>
    </row>
    <row r="62" spans="1:18" s="56" customFormat="1" ht="11.25">
      <c r="A62" s="1" t="s">
        <v>116</v>
      </c>
      <c r="B62" s="1" t="s">
        <v>119</v>
      </c>
      <c r="C62" s="10">
        <v>2400000</v>
      </c>
      <c r="D62" s="25">
        <v>108</v>
      </c>
      <c r="E62" s="4">
        <v>47</v>
      </c>
      <c r="F62" s="16">
        <f t="shared" si="10"/>
        <v>43.51851851851852</v>
      </c>
      <c r="G62" s="25">
        <v>87</v>
      </c>
      <c r="H62" s="25">
        <v>21</v>
      </c>
      <c r="I62" s="16">
        <f t="shared" si="11"/>
        <v>80.55555555555556</v>
      </c>
      <c r="J62" s="26">
        <v>6824195</v>
      </c>
      <c r="K62" s="11">
        <v>2400000</v>
      </c>
      <c r="L62" s="16">
        <f t="shared" si="12"/>
        <v>35.16898330132712</v>
      </c>
      <c r="M62" s="11">
        <v>5082286</v>
      </c>
      <c r="N62" s="11">
        <f aca="true" t="shared" si="17" ref="N62:N67">K62+M62</f>
        <v>7482286</v>
      </c>
      <c r="O62" s="95">
        <f t="shared" si="13"/>
        <v>2.1176191666666666</v>
      </c>
      <c r="P62" s="11">
        <f t="shared" si="15"/>
        <v>0</v>
      </c>
      <c r="Q62" s="65">
        <f t="shared" si="14"/>
        <v>100</v>
      </c>
      <c r="R62" s="55"/>
    </row>
    <row r="63" spans="1:18" s="46" customFormat="1" ht="12.75">
      <c r="A63" s="1" t="s">
        <v>117</v>
      </c>
      <c r="B63" s="1" t="s">
        <v>120</v>
      </c>
      <c r="C63" s="10">
        <v>2500000</v>
      </c>
      <c r="D63" s="60">
        <v>123</v>
      </c>
      <c r="E63" s="61">
        <v>68</v>
      </c>
      <c r="F63" s="16">
        <f t="shared" si="10"/>
        <v>55.28455284552845</v>
      </c>
      <c r="G63" s="25">
        <v>82</v>
      </c>
      <c r="H63" s="25">
        <v>41</v>
      </c>
      <c r="I63" s="16">
        <f t="shared" si="11"/>
        <v>66.66666666666667</v>
      </c>
      <c r="J63" s="26">
        <v>4208095</v>
      </c>
      <c r="K63" s="11">
        <v>2195045</v>
      </c>
      <c r="L63" s="16">
        <f t="shared" si="12"/>
        <v>52.16243929854245</v>
      </c>
      <c r="M63" s="11">
        <v>10350388</v>
      </c>
      <c r="N63" s="11">
        <f t="shared" si="17"/>
        <v>12545433</v>
      </c>
      <c r="O63" s="95">
        <f t="shared" si="13"/>
        <v>4.71534205449091</v>
      </c>
      <c r="P63" s="11">
        <f t="shared" si="15"/>
        <v>304955</v>
      </c>
      <c r="Q63" s="65">
        <f t="shared" si="14"/>
        <v>87.8018</v>
      </c>
      <c r="R63" s="59"/>
    </row>
    <row r="64" spans="1:18" s="45" customFormat="1" ht="12.75">
      <c r="A64" s="1" t="s">
        <v>118</v>
      </c>
      <c r="B64" s="1" t="s">
        <v>43</v>
      </c>
      <c r="C64" s="10">
        <v>2130000</v>
      </c>
      <c r="D64" s="25">
        <v>45</v>
      </c>
      <c r="E64" s="4">
        <v>42</v>
      </c>
      <c r="F64" s="16">
        <f t="shared" si="10"/>
        <v>93.33333333333333</v>
      </c>
      <c r="G64" s="25">
        <v>42</v>
      </c>
      <c r="H64" s="25">
        <v>3</v>
      </c>
      <c r="I64" s="16">
        <f t="shared" si="11"/>
        <v>93.33333333333333</v>
      </c>
      <c r="J64" s="26">
        <v>3398600</v>
      </c>
      <c r="K64" s="11">
        <v>2130000</v>
      </c>
      <c r="L64" s="16">
        <f t="shared" si="12"/>
        <v>62.67286529747543</v>
      </c>
      <c r="M64" s="11">
        <v>2860000</v>
      </c>
      <c r="N64" s="11">
        <f t="shared" si="17"/>
        <v>4990000</v>
      </c>
      <c r="O64" s="95">
        <f t="shared" si="13"/>
        <v>1.3427230046948357</v>
      </c>
      <c r="P64" s="11">
        <v>0</v>
      </c>
      <c r="Q64" s="65">
        <f t="shared" si="14"/>
        <v>100</v>
      </c>
      <c r="R64" s="58"/>
    </row>
    <row r="65" spans="1:18" s="46" customFormat="1" ht="12.75">
      <c r="A65" s="1" t="s">
        <v>122</v>
      </c>
      <c r="B65" s="1" t="s">
        <v>125</v>
      </c>
      <c r="C65" s="10">
        <v>1000000</v>
      </c>
      <c r="D65" s="18">
        <v>105</v>
      </c>
      <c r="E65" s="17">
        <v>58</v>
      </c>
      <c r="F65" s="16">
        <f t="shared" si="10"/>
        <v>55.23809523809524</v>
      </c>
      <c r="G65" s="25">
        <v>64</v>
      </c>
      <c r="H65" s="25">
        <v>41</v>
      </c>
      <c r="I65" s="16">
        <f t="shared" si="11"/>
        <v>60.95238095238095</v>
      </c>
      <c r="J65" s="26">
        <v>2435333</v>
      </c>
      <c r="K65" s="11">
        <v>1000000</v>
      </c>
      <c r="L65" s="16">
        <f t="shared" si="12"/>
        <v>41.06214632660092</v>
      </c>
      <c r="M65" s="11">
        <v>4000444</v>
      </c>
      <c r="N65" s="11">
        <f t="shared" si="17"/>
        <v>5000444</v>
      </c>
      <c r="O65" s="95">
        <f t="shared" si="13"/>
        <v>4.000444</v>
      </c>
      <c r="P65" s="11">
        <v>0</v>
      </c>
      <c r="Q65" s="65">
        <f>K65*100/C65</f>
        <v>100</v>
      </c>
      <c r="R65" s="59"/>
    </row>
    <row r="66" spans="1:18" s="46" customFormat="1" ht="12.75">
      <c r="A66" s="1" t="s">
        <v>123</v>
      </c>
      <c r="B66" s="1" t="s">
        <v>126</v>
      </c>
      <c r="C66" s="10">
        <v>3000000</v>
      </c>
      <c r="D66" s="25">
        <v>89</v>
      </c>
      <c r="E66" s="4">
        <v>62</v>
      </c>
      <c r="F66" s="16">
        <f t="shared" si="10"/>
        <v>69.66292134831461</v>
      </c>
      <c r="G66" s="25">
        <v>80</v>
      </c>
      <c r="H66" s="25">
        <v>9</v>
      </c>
      <c r="I66" s="16">
        <f t="shared" si="11"/>
        <v>89.88764044943821</v>
      </c>
      <c r="J66" s="26">
        <v>5074447</v>
      </c>
      <c r="K66" s="11">
        <v>2818000</v>
      </c>
      <c r="L66" s="16">
        <f>K66*100/J66</f>
        <v>55.53314479390562</v>
      </c>
      <c r="M66" s="11">
        <v>10283422</v>
      </c>
      <c r="N66" s="11">
        <f t="shared" si="17"/>
        <v>13101422</v>
      </c>
      <c r="O66" s="95">
        <f t="shared" si="13"/>
        <v>3.649191625266146</v>
      </c>
      <c r="P66" s="11">
        <f>C66-K66</f>
        <v>182000</v>
      </c>
      <c r="Q66" s="65">
        <f t="shared" si="14"/>
        <v>93.93333333333334</v>
      </c>
      <c r="R66" s="59"/>
    </row>
    <row r="67" spans="1:18" s="48" customFormat="1" ht="12" customHeight="1">
      <c r="A67" s="1" t="s">
        <v>124</v>
      </c>
      <c r="B67" s="1" t="s">
        <v>127</v>
      </c>
      <c r="C67" s="10">
        <v>3000000</v>
      </c>
      <c r="D67" s="44">
        <v>21</v>
      </c>
      <c r="E67" s="4">
        <v>10</v>
      </c>
      <c r="F67" s="16">
        <f t="shared" si="10"/>
        <v>47.61904761904762</v>
      </c>
      <c r="G67" s="25">
        <v>20</v>
      </c>
      <c r="H67" s="25">
        <v>1</v>
      </c>
      <c r="I67" s="16">
        <f t="shared" si="11"/>
        <v>95.23809523809524</v>
      </c>
      <c r="J67" s="26">
        <v>6471113</v>
      </c>
      <c r="K67" s="11">
        <v>3000000</v>
      </c>
      <c r="L67" s="16">
        <f t="shared" si="12"/>
        <v>46.35987657764591</v>
      </c>
      <c r="M67" s="11">
        <v>1436216</v>
      </c>
      <c r="N67" s="11">
        <f t="shared" si="17"/>
        <v>4436216</v>
      </c>
      <c r="O67" s="95">
        <f t="shared" si="13"/>
        <v>0.47873866666666665</v>
      </c>
      <c r="P67" s="11">
        <v>0</v>
      </c>
      <c r="Q67" s="65">
        <f t="shared" si="14"/>
        <v>100</v>
      </c>
      <c r="R67" s="52"/>
    </row>
    <row r="68" spans="1:17" ht="12.75">
      <c r="A68" s="117" t="s">
        <v>77</v>
      </c>
      <c r="B68" s="118"/>
      <c r="C68" s="12">
        <f>SUM(C36:C67)</f>
        <v>72540000</v>
      </c>
      <c r="D68" s="33">
        <f>SUM(D36:D67)</f>
        <v>2172</v>
      </c>
      <c r="E68" s="33">
        <f>SUM(E36:E67)</f>
        <v>1081</v>
      </c>
      <c r="F68" s="28">
        <f t="shared" si="10"/>
        <v>49.76979742173112</v>
      </c>
      <c r="G68" s="33">
        <f>SUM(G36:G67)</f>
        <v>1728</v>
      </c>
      <c r="H68" s="19">
        <f>SUM(H36:H67)</f>
        <v>444</v>
      </c>
      <c r="I68" s="28">
        <f t="shared" si="11"/>
        <v>79.55801104972376</v>
      </c>
      <c r="J68" s="13">
        <f>SUM(J36:J67)</f>
        <v>166229850</v>
      </c>
      <c r="K68" s="12">
        <f>SUM(K36:K67)</f>
        <v>66827637</v>
      </c>
      <c r="L68" s="28">
        <f t="shared" si="12"/>
        <v>40.20194748416124</v>
      </c>
      <c r="M68" s="12">
        <f>SUM(M36:M67)</f>
        <v>156092601</v>
      </c>
      <c r="N68" s="12">
        <f>SUM(N36:N67)</f>
        <v>222920238</v>
      </c>
      <c r="O68" s="94">
        <f t="shared" si="13"/>
        <v>2.3357492200420014</v>
      </c>
      <c r="P68" s="12">
        <f>SUM(P36:P67)</f>
        <v>5712363</v>
      </c>
      <c r="Q68" s="66">
        <f t="shared" si="14"/>
        <v>92.12522332506204</v>
      </c>
    </row>
    <row r="69" spans="1:17" ht="13.5" customHeight="1">
      <c r="A69" s="22"/>
      <c r="B69" s="22"/>
      <c r="C69" s="98"/>
      <c r="D69" s="99"/>
      <c r="E69" s="99"/>
      <c r="F69" s="99"/>
      <c r="G69" s="99"/>
      <c r="H69" s="99"/>
      <c r="I69" s="100"/>
      <c r="J69" s="101"/>
      <c r="K69" s="102"/>
      <c r="L69" s="99"/>
      <c r="M69" s="100"/>
      <c r="N69" s="100"/>
      <c r="O69" s="100"/>
      <c r="P69" s="100"/>
      <c r="Q69" s="100"/>
    </row>
    <row r="70" spans="1:17" ht="12.75" customHeight="1">
      <c r="A70" s="2" t="s">
        <v>0</v>
      </c>
      <c r="B70" s="54" t="s">
        <v>133</v>
      </c>
      <c r="C70" s="119" t="s">
        <v>86</v>
      </c>
      <c r="D70" s="130" t="s">
        <v>79</v>
      </c>
      <c r="E70" s="131"/>
      <c r="F70" s="131"/>
      <c r="G70" s="132"/>
      <c r="H70" s="132"/>
      <c r="I70" s="133"/>
      <c r="J70" s="119" t="s">
        <v>88</v>
      </c>
      <c r="K70" s="134" t="s">
        <v>89</v>
      </c>
      <c r="L70" s="122" t="s">
        <v>85</v>
      </c>
      <c r="M70" s="119" t="s">
        <v>130</v>
      </c>
      <c r="N70" s="119" t="s">
        <v>129</v>
      </c>
      <c r="O70" s="122" t="s">
        <v>456</v>
      </c>
      <c r="P70" s="40" t="s">
        <v>114</v>
      </c>
      <c r="Q70" s="122" t="s">
        <v>87</v>
      </c>
    </row>
    <row r="71" spans="1:17" ht="12.75" customHeight="1">
      <c r="A71" s="5"/>
      <c r="B71" s="53" t="s">
        <v>138</v>
      </c>
      <c r="C71" s="120"/>
      <c r="D71" s="125" t="s">
        <v>78</v>
      </c>
      <c r="E71" s="127" t="s">
        <v>80</v>
      </c>
      <c r="F71" s="127" t="s">
        <v>81</v>
      </c>
      <c r="G71" s="125" t="s">
        <v>83</v>
      </c>
      <c r="H71" s="127" t="s">
        <v>82</v>
      </c>
      <c r="I71" s="128" t="s">
        <v>84</v>
      </c>
      <c r="J71" s="120"/>
      <c r="K71" s="135"/>
      <c r="L71" s="123"/>
      <c r="M71" s="137"/>
      <c r="N71" s="120"/>
      <c r="O71" s="123"/>
      <c r="P71" s="42" t="s">
        <v>115</v>
      </c>
      <c r="Q71" s="123"/>
    </row>
    <row r="72" spans="1:18" ht="50.25" customHeight="1">
      <c r="A72" s="3"/>
      <c r="B72" s="51" t="s">
        <v>537</v>
      </c>
      <c r="C72" s="121"/>
      <c r="D72" s="126"/>
      <c r="E72" s="126"/>
      <c r="F72" s="126"/>
      <c r="G72" s="126"/>
      <c r="H72" s="126"/>
      <c r="I72" s="129"/>
      <c r="J72" s="121"/>
      <c r="K72" s="136"/>
      <c r="L72" s="124"/>
      <c r="M72" s="138"/>
      <c r="N72" s="121"/>
      <c r="O72" s="124"/>
      <c r="P72" s="43"/>
      <c r="Q72" s="124"/>
      <c r="R72" s="8"/>
    </row>
    <row r="73" spans="1:17" s="46" customFormat="1" ht="12.75">
      <c r="A73" s="1" t="s">
        <v>134</v>
      </c>
      <c r="B73" s="1" t="s">
        <v>140</v>
      </c>
      <c r="C73" s="26">
        <v>1500000</v>
      </c>
      <c r="D73" s="4">
        <v>54</v>
      </c>
      <c r="E73" s="4">
        <v>39</v>
      </c>
      <c r="F73" s="15">
        <f>E73*100/D73</f>
        <v>72.22222222222223</v>
      </c>
      <c r="G73" s="4">
        <v>44</v>
      </c>
      <c r="H73" s="4">
        <v>10</v>
      </c>
      <c r="I73" s="15">
        <f>G73*100/D73</f>
        <v>81.48148148148148</v>
      </c>
      <c r="J73" s="26">
        <v>2429523</v>
      </c>
      <c r="K73" s="26">
        <v>1499769</v>
      </c>
      <c r="L73" s="62">
        <f>K73*100/J73</f>
        <v>61.731006456823</v>
      </c>
      <c r="M73" s="26">
        <v>3803321</v>
      </c>
      <c r="N73" s="26">
        <f aca="true" t="shared" si="18" ref="N73:N83">K73+M73</f>
        <v>5303090</v>
      </c>
      <c r="O73" s="96">
        <f>M73/K73</f>
        <v>2.5359378677649693</v>
      </c>
      <c r="P73" s="26">
        <f aca="true" t="shared" si="19" ref="P73:P83">C73-K73</f>
        <v>231</v>
      </c>
      <c r="Q73" s="64">
        <f>K73*100/C73</f>
        <v>99.9846</v>
      </c>
    </row>
    <row r="74" spans="1:17" s="63" customFormat="1" ht="12.75">
      <c r="A74" s="68" t="s">
        <v>135</v>
      </c>
      <c r="B74" s="68" t="s">
        <v>141</v>
      </c>
      <c r="C74" s="10">
        <v>2000000</v>
      </c>
      <c r="D74" s="4">
        <v>72</v>
      </c>
      <c r="E74" s="4">
        <v>30</v>
      </c>
      <c r="F74" s="15">
        <f>E74*100/D74</f>
        <v>41.666666666666664</v>
      </c>
      <c r="G74" s="4">
        <v>43</v>
      </c>
      <c r="H74" s="4">
        <v>29</v>
      </c>
      <c r="I74" s="15">
        <f aca="true" t="shared" si="20" ref="I74:I113">G74*100/D74</f>
        <v>59.72222222222222</v>
      </c>
      <c r="J74" s="10">
        <v>7766280</v>
      </c>
      <c r="K74" s="10">
        <v>2000000</v>
      </c>
      <c r="L74" s="62">
        <f aca="true" t="shared" si="21" ref="L74:L112">K74*100/J74</f>
        <v>25.752355052869586</v>
      </c>
      <c r="M74" s="10">
        <v>7090833</v>
      </c>
      <c r="N74" s="26">
        <f t="shared" si="18"/>
        <v>9090833</v>
      </c>
      <c r="O74" s="96">
        <f aca="true" t="shared" si="22" ref="O74:O113">M74/K74</f>
        <v>3.5454165</v>
      </c>
      <c r="P74" s="26">
        <f t="shared" si="19"/>
        <v>0</v>
      </c>
      <c r="Q74" s="64">
        <f aca="true" t="shared" si="23" ref="Q74:Q113">K74*100/C74</f>
        <v>100</v>
      </c>
    </row>
    <row r="75" spans="1:17" s="46" customFormat="1" ht="12.75">
      <c r="A75" s="1" t="s">
        <v>136</v>
      </c>
      <c r="B75" s="1" t="s">
        <v>142</v>
      </c>
      <c r="C75" s="26">
        <v>1500000</v>
      </c>
      <c r="D75" s="4">
        <v>14</v>
      </c>
      <c r="E75" s="4">
        <v>6</v>
      </c>
      <c r="F75" s="15">
        <f aca="true" t="shared" si="24" ref="F75:F86">E75*100/D75</f>
        <v>42.857142857142854</v>
      </c>
      <c r="G75" s="4">
        <v>10</v>
      </c>
      <c r="H75" s="4">
        <v>4</v>
      </c>
      <c r="I75" s="15">
        <f t="shared" si="20"/>
        <v>71.42857142857143</v>
      </c>
      <c r="J75" s="26">
        <v>2836480</v>
      </c>
      <c r="K75" s="37">
        <v>1500000</v>
      </c>
      <c r="L75" s="62">
        <f t="shared" si="21"/>
        <v>52.882445848375454</v>
      </c>
      <c r="M75" s="37">
        <v>3227829</v>
      </c>
      <c r="N75" s="26">
        <f t="shared" si="18"/>
        <v>4727829</v>
      </c>
      <c r="O75" s="96">
        <f t="shared" si="22"/>
        <v>2.151886</v>
      </c>
      <c r="P75" s="26">
        <f t="shared" si="19"/>
        <v>0</v>
      </c>
      <c r="Q75" s="64">
        <f t="shared" si="23"/>
        <v>100</v>
      </c>
    </row>
    <row r="76" spans="1:17" s="46" customFormat="1" ht="12.75">
      <c r="A76" s="1" t="s">
        <v>137</v>
      </c>
      <c r="B76" s="1" t="s">
        <v>143</v>
      </c>
      <c r="C76" s="26">
        <v>2500000</v>
      </c>
      <c r="D76" s="4">
        <v>45</v>
      </c>
      <c r="E76" s="4">
        <v>34</v>
      </c>
      <c r="F76" s="15">
        <f t="shared" si="24"/>
        <v>75.55555555555556</v>
      </c>
      <c r="G76" s="4">
        <v>40</v>
      </c>
      <c r="H76" s="4">
        <v>5</v>
      </c>
      <c r="I76" s="15">
        <f t="shared" si="20"/>
        <v>88.88888888888889</v>
      </c>
      <c r="J76" s="26">
        <v>6574231</v>
      </c>
      <c r="K76" s="26">
        <v>2500000</v>
      </c>
      <c r="L76" s="62">
        <f t="shared" si="21"/>
        <v>38.027261287289726</v>
      </c>
      <c r="M76" s="26">
        <v>6486831</v>
      </c>
      <c r="N76" s="26">
        <f t="shared" si="18"/>
        <v>8986831</v>
      </c>
      <c r="O76" s="96">
        <f t="shared" si="22"/>
        <v>2.5947324</v>
      </c>
      <c r="P76" s="26">
        <f t="shared" si="19"/>
        <v>0</v>
      </c>
      <c r="Q76" s="64">
        <f t="shared" si="23"/>
        <v>100</v>
      </c>
    </row>
    <row r="77" spans="1:17" s="46" customFormat="1" ht="12.75">
      <c r="A77" s="1" t="s">
        <v>144</v>
      </c>
      <c r="B77" s="1" t="s">
        <v>169</v>
      </c>
      <c r="C77" s="26">
        <v>500000</v>
      </c>
      <c r="D77" s="4">
        <v>39</v>
      </c>
      <c r="E77" s="4">
        <v>32</v>
      </c>
      <c r="F77" s="15">
        <f t="shared" si="24"/>
        <v>82.05128205128206</v>
      </c>
      <c r="G77" s="4">
        <v>32</v>
      </c>
      <c r="H77" s="4">
        <v>7</v>
      </c>
      <c r="I77" s="15">
        <f t="shared" si="20"/>
        <v>82.05128205128206</v>
      </c>
      <c r="J77" s="26">
        <v>292508</v>
      </c>
      <c r="K77" s="26">
        <v>245708</v>
      </c>
      <c r="L77" s="62">
        <f t="shared" si="21"/>
        <v>84.0004375948692</v>
      </c>
      <c r="M77" s="26">
        <v>311086</v>
      </c>
      <c r="N77" s="26">
        <f t="shared" si="18"/>
        <v>556794</v>
      </c>
      <c r="O77" s="96">
        <f t="shared" si="22"/>
        <v>1.2660800625132271</v>
      </c>
      <c r="P77" s="26">
        <f t="shared" si="19"/>
        <v>254292</v>
      </c>
      <c r="Q77" s="64">
        <f t="shared" si="23"/>
        <v>49.1416</v>
      </c>
    </row>
    <row r="78" spans="1:17" s="46" customFormat="1" ht="12.75">
      <c r="A78" s="1" t="s">
        <v>145</v>
      </c>
      <c r="B78" s="1" t="s">
        <v>168</v>
      </c>
      <c r="C78" s="26">
        <v>300000</v>
      </c>
      <c r="D78" s="4">
        <v>28</v>
      </c>
      <c r="E78" s="4">
        <v>18</v>
      </c>
      <c r="F78" s="15">
        <f t="shared" si="24"/>
        <v>64.28571428571429</v>
      </c>
      <c r="G78" s="4">
        <v>18</v>
      </c>
      <c r="H78" s="4">
        <v>10</v>
      </c>
      <c r="I78" s="15">
        <f t="shared" si="20"/>
        <v>64.28571428571429</v>
      </c>
      <c r="J78" s="26">
        <v>324397</v>
      </c>
      <c r="K78" s="26">
        <v>168697</v>
      </c>
      <c r="L78" s="62">
        <f t="shared" si="21"/>
        <v>52.003255270548124</v>
      </c>
      <c r="M78" s="26">
        <v>309266</v>
      </c>
      <c r="N78" s="26">
        <f t="shared" si="18"/>
        <v>477963</v>
      </c>
      <c r="O78" s="96">
        <f t="shared" si="22"/>
        <v>1.8332631878456642</v>
      </c>
      <c r="P78" s="26">
        <f>C78-K78</f>
        <v>131303</v>
      </c>
      <c r="Q78" s="64">
        <f t="shared" si="23"/>
        <v>56.23233333333334</v>
      </c>
    </row>
    <row r="79" spans="1:17" s="46" customFormat="1" ht="12.75">
      <c r="A79" s="1" t="s">
        <v>146</v>
      </c>
      <c r="B79" s="1" t="s">
        <v>167</v>
      </c>
      <c r="C79" s="26">
        <v>1500000</v>
      </c>
      <c r="D79" s="4">
        <v>37</v>
      </c>
      <c r="E79" s="4">
        <v>21</v>
      </c>
      <c r="F79" s="15">
        <f t="shared" si="24"/>
        <v>56.75675675675676</v>
      </c>
      <c r="G79" s="4">
        <v>28</v>
      </c>
      <c r="H79" s="4">
        <v>9</v>
      </c>
      <c r="I79" s="15">
        <f t="shared" si="20"/>
        <v>75.67567567567568</v>
      </c>
      <c r="J79" s="26">
        <v>3191023</v>
      </c>
      <c r="K79" s="26">
        <v>1449077</v>
      </c>
      <c r="L79" s="62">
        <f t="shared" si="21"/>
        <v>45.41104843180384</v>
      </c>
      <c r="M79" s="26">
        <v>1613414</v>
      </c>
      <c r="N79" s="26">
        <f t="shared" si="18"/>
        <v>3062491</v>
      </c>
      <c r="O79" s="96">
        <f t="shared" si="22"/>
        <v>1.113408052160099</v>
      </c>
      <c r="P79" s="26">
        <f>C79-K79</f>
        <v>50923</v>
      </c>
      <c r="Q79" s="64">
        <f t="shared" si="23"/>
        <v>96.60513333333333</v>
      </c>
    </row>
    <row r="80" spans="1:17" s="46" customFormat="1" ht="12.75">
      <c r="A80" s="1" t="s">
        <v>147</v>
      </c>
      <c r="B80" s="1" t="s">
        <v>166</v>
      </c>
      <c r="C80" s="26">
        <v>3000000</v>
      </c>
      <c r="D80" s="4">
        <v>131</v>
      </c>
      <c r="E80" s="4">
        <v>76</v>
      </c>
      <c r="F80" s="15">
        <f t="shared" si="24"/>
        <v>58.01526717557252</v>
      </c>
      <c r="G80" s="4">
        <v>113</v>
      </c>
      <c r="H80" s="4">
        <v>18</v>
      </c>
      <c r="I80" s="15">
        <f t="shared" si="20"/>
        <v>86.25954198473282</v>
      </c>
      <c r="J80" s="26">
        <v>7387652</v>
      </c>
      <c r="K80" s="26">
        <v>3000000</v>
      </c>
      <c r="L80" s="62">
        <f t="shared" si="21"/>
        <v>40.60830152800917</v>
      </c>
      <c r="M80" s="26">
        <v>18390979</v>
      </c>
      <c r="N80" s="26">
        <f t="shared" si="18"/>
        <v>21390979</v>
      </c>
      <c r="O80" s="96">
        <f t="shared" si="22"/>
        <v>6.1303263333333335</v>
      </c>
      <c r="P80" s="26">
        <f>C80-K80</f>
        <v>0</v>
      </c>
      <c r="Q80" s="64">
        <f t="shared" si="23"/>
        <v>100</v>
      </c>
    </row>
    <row r="81" spans="1:17" s="46" customFormat="1" ht="12.75">
      <c r="A81" s="1" t="s">
        <v>148</v>
      </c>
      <c r="B81" s="1" t="s">
        <v>165</v>
      </c>
      <c r="C81" s="26">
        <v>1000000</v>
      </c>
      <c r="D81" s="4">
        <v>32</v>
      </c>
      <c r="E81" s="4">
        <v>26</v>
      </c>
      <c r="F81" s="15">
        <f t="shared" si="24"/>
        <v>81.25</v>
      </c>
      <c r="G81" s="4">
        <v>29</v>
      </c>
      <c r="H81" s="4">
        <v>3</v>
      </c>
      <c r="I81" s="15">
        <f t="shared" si="20"/>
        <v>90.625</v>
      </c>
      <c r="J81" s="26">
        <v>1557620</v>
      </c>
      <c r="K81" s="26">
        <v>1000000</v>
      </c>
      <c r="L81" s="62">
        <f t="shared" si="21"/>
        <v>64.20051103606785</v>
      </c>
      <c r="M81" s="26">
        <v>1329604</v>
      </c>
      <c r="N81" s="26">
        <f t="shared" si="18"/>
        <v>2329604</v>
      </c>
      <c r="O81" s="96">
        <f t="shared" si="22"/>
        <v>1.329604</v>
      </c>
      <c r="P81" s="26">
        <f t="shared" si="19"/>
        <v>0</v>
      </c>
      <c r="Q81" s="64">
        <f t="shared" si="23"/>
        <v>100</v>
      </c>
    </row>
    <row r="82" spans="1:17" s="46" customFormat="1" ht="12.75">
      <c r="A82" s="1" t="s">
        <v>149</v>
      </c>
      <c r="B82" s="1" t="s">
        <v>164</v>
      </c>
      <c r="C82" s="26">
        <v>1500000</v>
      </c>
      <c r="D82" s="4">
        <v>30</v>
      </c>
      <c r="E82" s="4">
        <v>21</v>
      </c>
      <c r="F82" s="15">
        <f t="shared" si="24"/>
        <v>70</v>
      </c>
      <c r="G82" s="4">
        <v>23</v>
      </c>
      <c r="H82" s="4">
        <v>7</v>
      </c>
      <c r="I82" s="15">
        <f t="shared" si="20"/>
        <v>76.66666666666667</v>
      </c>
      <c r="J82" s="26">
        <v>1811861</v>
      </c>
      <c r="K82" s="26">
        <v>956900</v>
      </c>
      <c r="L82" s="62">
        <f t="shared" si="21"/>
        <v>52.81310210882623</v>
      </c>
      <c r="M82" s="26">
        <v>782803</v>
      </c>
      <c r="N82" s="26">
        <f t="shared" si="18"/>
        <v>1739703</v>
      </c>
      <c r="O82" s="96">
        <f t="shared" si="22"/>
        <v>0.8180614484272128</v>
      </c>
      <c r="P82" s="26">
        <f t="shared" si="19"/>
        <v>543100</v>
      </c>
      <c r="Q82" s="64">
        <f t="shared" si="23"/>
        <v>63.79333333333334</v>
      </c>
    </row>
    <row r="83" spans="1:17" s="46" customFormat="1" ht="12.75">
      <c r="A83" s="1" t="s">
        <v>150</v>
      </c>
      <c r="B83" s="1" t="s">
        <v>163</v>
      </c>
      <c r="C83" s="26">
        <v>600000</v>
      </c>
      <c r="D83" s="4">
        <v>10</v>
      </c>
      <c r="E83" s="4">
        <v>5</v>
      </c>
      <c r="F83" s="15">
        <f t="shared" si="24"/>
        <v>50</v>
      </c>
      <c r="G83" s="4">
        <v>5</v>
      </c>
      <c r="H83" s="4">
        <v>5</v>
      </c>
      <c r="I83" s="15">
        <f t="shared" si="20"/>
        <v>50</v>
      </c>
      <c r="J83" s="26">
        <v>1381818</v>
      </c>
      <c r="K83" s="26">
        <v>600000</v>
      </c>
      <c r="L83" s="62">
        <f t="shared" si="21"/>
        <v>43.4210583448761</v>
      </c>
      <c r="M83" s="26">
        <v>898174</v>
      </c>
      <c r="N83" s="26">
        <f t="shared" si="18"/>
        <v>1498174</v>
      </c>
      <c r="O83" s="96">
        <f t="shared" si="22"/>
        <v>1.4969566666666667</v>
      </c>
      <c r="P83" s="26">
        <f t="shared" si="19"/>
        <v>0</v>
      </c>
      <c r="Q83" s="64">
        <f t="shared" si="23"/>
        <v>100</v>
      </c>
    </row>
    <row r="84" spans="1:17" s="46" customFormat="1" ht="12.75">
      <c r="A84" s="1" t="s">
        <v>151</v>
      </c>
      <c r="B84" s="1" t="s">
        <v>162</v>
      </c>
      <c r="C84" s="26">
        <v>3500000</v>
      </c>
      <c r="D84" s="4">
        <v>81</v>
      </c>
      <c r="E84" s="4">
        <v>32</v>
      </c>
      <c r="F84" s="15">
        <f t="shared" si="24"/>
        <v>39.50617283950617</v>
      </c>
      <c r="G84" s="4">
        <v>59</v>
      </c>
      <c r="H84" s="4">
        <v>22</v>
      </c>
      <c r="I84" s="15">
        <f t="shared" si="20"/>
        <v>72.8395061728395</v>
      </c>
      <c r="J84" s="26">
        <v>10230011</v>
      </c>
      <c r="K84" s="26">
        <v>3500000</v>
      </c>
      <c r="L84" s="62">
        <f t="shared" si="21"/>
        <v>34.213061940989114</v>
      </c>
      <c r="M84" s="26">
        <v>5234644</v>
      </c>
      <c r="N84" s="26">
        <f aca="true" t="shared" si="25" ref="N84:N94">K84+M84</f>
        <v>8734644</v>
      </c>
      <c r="O84" s="96">
        <f t="shared" si="22"/>
        <v>1.4956125714285715</v>
      </c>
      <c r="P84" s="26">
        <f aca="true" t="shared" si="26" ref="P84:P94">C84-K84</f>
        <v>0</v>
      </c>
      <c r="Q84" s="64">
        <f t="shared" si="23"/>
        <v>100</v>
      </c>
    </row>
    <row r="85" spans="1:17" s="46" customFormat="1" ht="12.75">
      <c r="A85" s="1" t="s">
        <v>152</v>
      </c>
      <c r="B85" s="1" t="s">
        <v>161</v>
      </c>
      <c r="C85" s="26">
        <v>1900000</v>
      </c>
      <c r="D85" s="4">
        <v>23</v>
      </c>
      <c r="E85" s="4">
        <v>18</v>
      </c>
      <c r="F85" s="15">
        <f t="shared" si="24"/>
        <v>78.26086956521739</v>
      </c>
      <c r="G85" s="4">
        <v>19</v>
      </c>
      <c r="H85" s="4">
        <v>4</v>
      </c>
      <c r="I85" s="15">
        <f t="shared" si="20"/>
        <v>82.6086956521739</v>
      </c>
      <c r="J85" s="26">
        <v>2353244</v>
      </c>
      <c r="K85" s="26">
        <v>1759794</v>
      </c>
      <c r="L85" s="62">
        <f t="shared" si="21"/>
        <v>74.78162060542809</v>
      </c>
      <c r="M85" s="26">
        <v>1476151</v>
      </c>
      <c r="N85" s="26">
        <f t="shared" si="25"/>
        <v>3235945</v>
      </c>
      <c r="O85" s="96">
        <f t="shared" si="22"/>
        <v>0.8388203391987926</v>
      </c>
      <c r="P85" s="26">
        <f t="shared" si="26"/>
        <v>140206</v>
      </c>
      <c r="Q85" s="64">
        <f t="shared" si="23"/>
        <v>92.62073684210526</v>
      </c>
    </row>
    <row r="86" spans="1:17" s="46" customFormat="1" ht="12.75">
      <c r="A86" s="1" t="s">
        <v>153</v>
      </c>
      <c r="B86" s="1" t="s">
        <v>160</v>
      </c>
      <c r="C86" s="26">
        <v>3800000</v>
      </c>
      <c r="D86" s="4">
        <v>61</v>
      </c>
      <c r="E86" s="4">
        <v>12</v>
      </c>
      <c r="F86" s="15">
        <f t="shared" si="24"/>
        <v>19.672131147540984</v>
      </c>
      <c r="G86" s="4">
        <v>50</v>
      </c>
      <c r="H86" s="4">
        <v>11</v>
      </c>
      <c r="I86" s="15">
        <f t="shared" si="20"/>
        <v>81.9672131147541</v>
      </c>
      <c r="J86" s="26">
        <v>10322198</v>
      </c>
      <c r="K86" s="26">
        <v>3800000</v>
      </c>
      <c r="L86" s="62">
        <f t="shared" si="21"/>
        <v>36.81386464394502</v>
      </c>
      <c r="M86" s="26">
        <v>6557800</v>
      </c>
      <c r="N86" s="26">
        <f t="shared" si="25"/>
        <v>10357800</v>
      </c>
      <c r="O86" s="96">
        <f t="shared" si="22"/>
        <v>1.7257368421052632</v>
      </c>
      <c r="P86" s="26">
        <f t="shared" si="26"/>
        <v>0</v>
      </c>
      <c r="Q86" s="64">
        <f t="shared" si="23"/>
        <v>100</v>
      </c>
    </row>
    <row r="87" spans="1:17" s="46" customFormat="1" ht="12.75">
      <c r="A87" s="1" t="s">
        <v>154</v>
      </c>
      <c r="B87" s="1" t="s">
        <v>159</v>
      </c>
      <c r="C87" s="26">
        <v>2500000</v>
      </c>
      <c r="D87" s="68" t="s">
        <v>216</v>
      </c>
      <c r="E87" s="4"/>
      <c r="F87" s="15"/>
      <c r="G87" s="4"/>
      <c r="H87" s="4"/>
      <c r="I87" s="15"/>
      <c r="J87" s="26"/>
      <c r="K87" s="26"/>
      <c r="L87" s="62"/>
      <c r="M87" s="26"/>
      <c r="N87" s="26"/>
      <c r="O87" s="96"/>
      <c r="P87" s="26"/>
      <c r="Q87" s="64"/>
    </row>
    <row r="88" spans="1:17" s="46" customFormat="1" ht="12.75">
      <c r="A88" s="1" t="s">
        <v>155</v>
      </c>
      <c r="B88" s="1" t="s">
        <v>158</v>
      </c>
      <c r="C88" s="26">
        <v>1200000</v>
      </c>
      <c r="D88" s="4">
        <v>21</v>
      </c>
      <c r="E88" s="4">
        <v>16</v>
      </c>
      <c r="F88" s="15">
        <f>E88*100/D88</f>
        <v>76.19047619047619</v>
      </c>
      <c r="G88" s="4">
        <v>17</v>
      </c>
      <c r="H88" s="4">
        <v>4</v>
      </c>
      <c r="I88" s="15">
        <f t="shared" si="20"/>
        <v>80.95238095238095</v>
      </c>
      <c r="J88" s="26">
        <v>1332369</v>
      </c>
      <c r="K88" s="26">
        <v>808500</v>
      </c>
      <c r="L88" s="62">
        <f t="shared" si="21"/>
        <v>60.681387813736286</v>
      </c>
      <c r="M88" s="26">
        <v>3492193</v>
      </c>
      <c r="N88" s="26">
        <f t="shared" si="25"/>
        <v>4300693</v>
      </c>
      <c r="O88" s="96">
        <f t="shared" si="22"/>
        <v>4.31934817563389</v>
      </c>
      <c r="P88" s="26">
        <f t="shared" si="26"/>
        <v>391500</v>
      </c>
      <c r="Q88" s="64">
        <f t="shared" si="23"/>
        <v>67.375</v>
      </c>
    </row>
    <row r="89" spans="1:17" s="46" customFormat="1" ht="12.75">
      <c r="A89" s="1" t="s">
        <v>156</v>
      </c>
      <c r="B89" s="1" t="s">
        <v>157</v>
      </c>
      <c r="C89" s="26">
        <v>4000000</v>
      </c>
      <c r="D89" s="4">
        <v>43</v>
      </c>
      <c r="E89" s="4">
        <v>37</v>
      </c>
      <c r="F89" s="15">
        <f aca="true" t="shared" si="27" ref="F89:F100">E89*100/D89</f>
        <v>86.04651162790698</v>
      </c>
      <c r="G89" s="4">
        <v>41</v>
      </c>
      <c r="H89" s="4">
        <v>2</v>
      </c>
      <c r="I89" s="15">
        <f t="shared" si="20"/>
        <v>95.34883720930233</v>
      </c>
      <c r="J89" s="26">
        <v>6457998</v>
      </c>
      <c r="K89" s="26">
        <v>3997000</v>
      </c>
      <c r="L89" s="62">
        <f t="shared" si="21"/>
        <v>61.89224586319166</v>
      </c>
      <c r="M89" s="26">
        <v>21359332</v>
      </c>
      <c r="N89" s="26">
        <f t="shared" si="25"/>
        <v>25356332</v>
      </c>
      <c r="O89" s="96">
        <f t="shared" si="22"/>
        <v>5.343840880660496</v>
      </c>
      <c r="P89" s="26">
        <f t="shared" si="26"/>
        <v>3000</v>
      </c>
      <c r="Q89" s="64">
        <f t="shared" si="23"/>
        <v>99.925</v>
      </c>
    </row>
    <row r="90" spans="1:17" s="46" customFormat="1" ht="12.75">
      <c r="A90" s="1" t="s">
        <v>170</v>
      </c>
      <c r="B90" s="1" t="s">
        <v>179</v>
      </c>
      <c r="C90" s="26">
        <v>1200000</v>
      </c>
      <c r="D90" s="4">
        <v>19</v>
      </c>
      <c r="E90" s="4">
        <v>11</v>
      </c>
      <c r="F90" s="15">
        <f t="shared" si="27"/>
        <v>57.89473684210526</v>
      </c>
      <c r="G90" s="4">
        <v>13</v>
      </c>
      <c r="H90" s="4">
        <v>6</v>
      </c>
      <c r="I90" s="15">
        <f t="shared" si="20"/>
        <v>68.42105263157895</v>
      </c>
      <c r="J90" s="26">
        <v>1032205</v>
      </c>
      <c r="K90" s="26">
        <v>536485</v>
      </c>
      <c r="L90" s="62">
        <f t="shared" si="21"/>
        <v>51.974656197170134</v>
      </c>
      <c r="M90" s="26">
        <v>550685</v>
      </c>
      <c r="N90" s="26">
        <f t="shared" si="25"/>
        <v>1087170</v>
      </c>
      <c r="O90" s="96">
        <f t="shared" si="22"/>
        <v>1.026468587192559</v>
      </c>
      <c r="P90" s="26">
        <f t="shared" si="26"/>
        <v>663515</v>
      </c>
      <c r="Q90" s="64">
        <f t="shared" si="23"/>
        <v>44.70708333333334</v>
      </c>
    </row>
    <row r="91" spans="1:17" s="46" customFormat="1" ht="12.75">
      <c r="A91" s="1" t="s">
        <v>171</v>
      </c>
      <c r="B91" s="1" t="s">
        <v>178</v>
      </c>
      <c r="C91" s="26">
        <v>2000000</v>
      </c>
      <c r="D91" s="4">
        <v>55</v>
      </c>
      <c r="E91" s="4">
        <v>30</v>
      </c>
      <c r="F91" s="15">
        <f t="shared" si="27"/>
        <v>54.54545454545455</v>
      </c>
      <c r="G91" s="4">
        <v>45</v>
      </c>
      <c r="H91" s="4">
        <v>10</v>
      </c>
      <c r="I91" s="15">
        <f t="shared" si="20"/>
        <v>81.81818181818181</v>
      </c>
      <c r="J91" s="26">
        <v>3387748</v>
      </c>
      <c r="K91" s="26">
        <v>1996314</v>
      </c>
      <c r="L91" s="62">
        <f t="shared" si="21"/>
        <v>58.92746449854003</v>
      </c>
      <c r="M91" s="26">
        <v>4658801</v>
      </c>
      <c r="N91" s="26">
        <f t="shared" si="25"/>
        <v>6655115</v>
      </c>
      <c r="O91" s="96">
        <f t="shared" si="22"/>
        <v>2.3337015118864066</v>
      </c>
      <c r="P91" s="26">
        <f t="shared" si="26"/>
        <v>3686</v>
      </c>
      <c r="Q91" s="64">
        <f t="shared" si="23"/>
        <v>99.8157</v>
      </c>
    </row>
    <row r="92" spans="1:17" s="46" customFormat="1" ht="12.75">
      <c r="A92" s="1" t="s">
        <v>172</v>
      </c>
      <c r="B92" s="1" t="s">
        <v>203</v>
      </c>
      <c r="C92" s="26">
        <v>1605360</v>
      </c>
      <c r="D92" s="4">
        <v>38</v>
      </c>
      <c r="E92" s="4">
        <v>25</v>
      </c>
      <c r="F92" s="15">
        <f t="shared" si="27"/>
        <v>65.78947368421052</v>
      </c>
      <c r="G92" s="4">
        <v>25</v>
      </c>
      <c r="H92" s="4">
        <v>13</v>
      </c>
      <c r="I92" s="15">
        <f t="shared" si="20"/>
        <v>65.78947368421052</v>
      </c>
      <c r="J92" s="26">
        <v>2666375</v>
      </c>
      <c r="K92" s="26">
        <v>1604478</v>
      </c>
      <c r="L92" s="62">
        <f t="shared" si="21"/>
        <v>60.17450658665791</v>
      </c>
      <c r="M92" s="26">
        <v>1285838</v>
      </c>
      <c r="N92" s="26">
        <f t="shared" si="25"/>
        <v>2890316</v>
      </c>
      <c r="O92" s="96">
        <f t="shared" si="22"/>
        <v>0.8014058154739423</v>
      </c>
      <c r="P92" s="26">
        <f t="shared" si="26"/>
        <v>882</v>
      </c>
      <c r="Q92" s="64">
        <f t="shared" si="23"/>
        <v>99.94505905217521</v>
      </c>
    </row>
    <row r="93" spans="1:17" s="46" customFormat="1" ht="12.75">
      <c r="A93" s="1" t="s">
        <v>173</v>
      </c>
      <c r="B93" s="1" t="s">
        <v>177</v>
      </c>
      <c r="C93" s="26">
        <v>600000</v>
      </c>
      <c r="D93" s="4">
        <v>5</v>
      </c>
      <c r="E93" s="4">
        <v>4</v>
      </c>
      <c r="F93" s="15">
        <f t="shared" si="27"/>
        <v>80</v>
      </c>
      <c r="G93" s="4">
        <v>4</v>
      </c>
      <c r="H93" s="4">
        <v>1</v>
      </c>
      <c r="I93" s="15">
        <f t="shared" si="20"/>
        <v>80</v>
      </c>
      <c r="J93" s="26">
        <v>405975</v>
      </c>
      <c r="K93" s="26">
        <v>380000</v>
      </c>
      <c r="L93" s="62">
        <f t="shared" si="21"/>
        <v>93.6018227723382</v>
      </c>
      <c r="M93" s="26">
        <v>445041</v>
      </c>
      <c r="N93" s="26">
        <f t="shared" si="25"/>
        <v>825041</v>
      </c>
      <c r="O93" s="96">
        <f t="shared" si="22"/>
        <v>1.1711605263157894</v>
      </c>
      <c r="P93" s="26">
        <f t="shared" si="26"/>
        <v>220000</v>
      </c>
      <c r="Q93" s="64">
        <f t="shared" si="23"/>
        <v>63.333333333333336</v>
      </c>
    </row>
    <row r="94" spans="1:17" s="46" customFormat="1" ht="12.75">
      <c r="A94" s="1" t="s">
        <v>174</v>
      </c>
      <c r="B94" s="1" t="s">
        <v>180</v>
      </c>
      <c r="C94" s="26">
        <v>5450000</v>
      </c>
      <c r="D94" s="4">
        <v>127</v>
      </c>
      <c r="E94" s="4">
        <v>106</v>
      </c>
      <c r="F94" s="15">
        <f t="shared" si="27"/>
        <v>83.46456692913385</v>
      </c>
      <c r="G94" s="4">
        <v>112</v>
      </c>
      <c r="H94" s="4">
        <v>15</v>
      </c>
      <c r="I94" s="15">
        <f t="shared" si="20"/>
        <v>88.18897637795276</v>
      </c>
      <c r="J94" s="26">
        <v>10396593</v>
      </c>
      <c r="K94" s="26">
        <v>5438846</v>
      </c>
      <c r="L94" s="62">
        <f t="shared" si="21"/>
        <v>52.31373393187557</v>
      </c>
      <c r="M94" s="26">
        <v>5380511</v>
      </c>
      <c r="N94" s="26">
        <f t="shared" si="25"/>
        <v>10819357</v>
      </c>
      <c r="O94" s="96">
        <f t="shared" si="22"/>
        <v>0.9892743791605793</v>
      </c>
      <c r="P94" s="26">
        <f t="shared" si="26"/>
        <v>11154</v>
      </c>
      <c r="Q94" s="64">
        <f t="shared" si="23"/>
        <v>99.79533944954129</v>
      </c>
    </row>
    <row r="95" spans="1:17" s="46" customFormat="1" ht="12.75">
      <c r="A95" s="1" t="s">
        <v>175</v>
      </c>
      <c r="B95" s="1" t="s">
        <v>176</v>
      </c>
      <c r="C95" s="26">
        <v>3000000</v>
      </c>
      <c r="D95" s="4">
        <v>22</v>
      </c>
      <c r="E95" s="4">
        <v>7</v>
      </c>
      <c r="F95" s="15">
        <f t="shared" si="27"/>
        <v>31.818181818181817</v>
      </c>
      <c r="G95" s="4">
        <v>16</v>
      </c>
      <c r="H95" s="4">
        <v>6</v>
      </c>
      <c r="I95" s="15">
        <f t="shared" si="20"/>
        <v>72.72727272727273</v>
      </c>
      <c r="J95" s="26">
        <v>6869270</v>
      </c>
      <c r="K95" s="26">
        <v>2957153</v>
      </c>
      <c r="L95" s="62">
        <f t="shared" si="21"/>
        <v>43.049013941801675</v>
      </c>
      <c r="M95" s="26">
        <v>1453975</v>
      </c>
      <c r="N95" s="26">
        <f aca="true" t="shared" si="28" ref="N95:N112">K95+M95</f>
        <v>4411128</v>
      </c>
      <c r="O95" s="96">
        <f t="shared" si="22"/>
        <v>0.4916806807087763</v>
      </c>
      <c r="P95" s="26">
        <f aca="true" t="shared" si="29" ref="P95:P112">C95-K95</f>
        <v>42847</v>
      </c>
      <c r="Q95" s="64">
        <f t="shared" si="23"/>
        <v>98.57176666666666</v>
      </c>
    </row>
    <row r="96" spans="1:17" s="46" customFormat="1" ht="12.75">
      <c r="A96" s="1" t="s">
        <v>181</v>
      </c>
      <c r="B96" s="1" t="s">
        <v>187</v>
      </c>
      <c r="C96" s="26">
        <v>2765600</v>
      </c>
      <c r="D96" s="4">
        <v>12</v>
      </c>
      <c r="E96" s="4">
        <v>11</v>
      </c>
      <c r="F96" s="15">
        <f t="shared" si="27"/>
        <v>91.66666666666667</v>
      </c>
      <c r="G96" s="4">
        <v>12</v>
      </c>
      <c r="H96" s="4">
        <v>0</v>
      </c>
      <c r="I96" s="15">
        <f t="shared" si="20"/>
        <v>100</v>
      </c>
      <c r="J96" s="26">
        <v>3012291</v>
      </c>
      <c r="K96" s="26">
        <v>2463550</v>
      </c>
      <c r="L96" s="62">
        <f t="shared" si="21"/>
        <v>81.78326728725744</v>
      </c>
      <c r="M96" s="26">
        <v>3605837</v>
      </c>
      <c r="N96" s="26">
        <f t="shared" si="28"/>
        <v>6069387</v>
      </c>
      <c r="O96" s="96">
        <f t="shared" si="22"/>
        <v>1.4636751841854234</v>
      </c>
      <c r="P96" s="26">
        <f t="shared" si="29"/>
        <v>302050</v>
      </c>
      <c r="Q96" s="64">
        <f t="shared" si="23"/>
        <v>89.07831935203934</v>
      </c>
    </row>
    <row r="97" spans="1:17" s="46" customFormat="1" ht="12.75">
      <c r="A97" s="1" t="s">
        <v>182</v>
      </c>
      <c r="B97" s="1" t="s">
        <v>188</v>
      </c>
      <c r="C97" s="26">
        <v>3808160</v>
      </c>
      <c r="D97" s="4">
        <v>112</v>
      </c>
      <c r="E97" s="4">
        <v>34</v>
      </c>
      <c r="F97" s="15">
        <f t="shared" si="27"/>
        <v>30.357142857142858</v>
      </c>
      <c r="G97" s="4">
        <v>96</v>
      </c>
      <c r="H97" s="4">
        <v>16</v>
      </c>
      <c r="I97" s="15">
        <f t="shared" si="20"/>
        <v>85.71428571428571</v>
      </c>
      <c r="J97" s="26">
        <v>17021784</v>
      </c>
      <c r="K97" s="26">
        <v>3808160</v>
      </c>
      <c r="L97" s="62">
        <f t="shared" si="21"/>
        <v>22.372273082539408</v>
      </c>
      <c r="M97" s="26">
        <v>11508027</v>
      </c>
      <c r="N97" s="26">
        <f t="shared" si="28"/>
        <v>15316187</v>
      </c>
      <c r="O97" s="96">
        <f t="shared" si="22"/>
        <v>3.0219389416411073</v>
      </c>
      <c r="P97" s="26">
        <f t="shared" si="29"/>
        <v>0</v>
      </c>
      <c r="Q97" s="64">
        <f t="shared" si="23"/>
        <v>100</v>
      </c>
    </row>
    <row r="98" spans="1:17" s="46" customFormat="1" ht="12.75">
      <c r="A98" s="1" t="s">
        <v>183</v>
      </c>
      <c r="B98" s="1" t="s">
        <v>189</v>
      </c>
      <c r="C98" s="26">
        <v>2200000</v>
      </c>
      <c r="D98" s="4">
        <v>10</v>
      </c>
      <c r="E98" s="4">
        <v>9</v>
      </c>
      <c r="F98" s="15">
        <f t="shared" si="27"/>
        <v>90</v>
      </c>
      <c r="G98" s="4">
        <v>10</v>
      </c>
      <c r="H98" s="4">
        <v>0</v>
      </c>
      <c r="I98" s="15">
        <f t="shared" si="20"/>
        <v>100</v>
      </c>
      <c r="J98" s="26">
        <v>629450</v>
      </c>
      <c r="K98" s="26">
        <v>589450</v>
      </c>
      <c r="L98" s="62">
        <f t="shared" si="21"/>
        <v>93.6452458495512</v>
      </c>
      <c r="M98" s="26">
        <v>949920</v>
      </c>
      <c r="N98" s="26">
        <f t="shared" si="28"/>
        <v>1539370</v>
      </c>
      <c r="O98" s="96">
        <f t="shared" si="22"/>
        <v>1.6115361777928578</v>
      </c>
      <c r="P98" s="26">
        <f t="shared" si="29"/>
        <v>1610550</v>
      </c>
      <c r="Q98" s="64">
        <f t="shared" si="23"/>
        <v>26.793181818181818</v>
      </c>
    </row>
    <row r="99" spans="1:17" s="46" customFormat="1" ht="12.75">
      <c r="A99" s="1" t="s">
        <v>184</v>
      </c>
      <c r="B99" s="1" t="s">
        <v>190</v>
      </c>
      <c r="C99" s="26">
        <v>2000000</v>
      </c>
      <c r="D99" s="4">
        <v>3</v>
      </c>
      <c r="E99" s="4">
        <v>2</v>
      </c>
      <c r="F99" s="15">
        <f t="shared" si="27"/>
        <v>66.66666666666667</v>
      </c>
      <c r="G99" s="4">
        <v>2</v>
      </c>
      <c r="H99" s="4">
        <v>1</v>
      </c>
      <c r="I99" s="15">
        <f t="shared" si="20"/>
        <v>66.66666666666667</v>
      </c>
      <c r="J99" s="26">
        <v>103866</v>
      </c>
      <c r="K99" s="26">
        <v>68600</v>
      </c>
      <c r="L99" s="62">
        <f t="shared" si="21"/>
        <v>66.04663701307454</v>
      </c>
      <c r="M99" s="26">
        <v>102900</v>
      </c>
      <c r="N99" s="26">
        <f t="shared" si="28"/>
        <v>171500</v>
      </c>
      <c r="O99" s="96">
        <f t="shared" si="22"/>
        <v>1.5</v>
      </c>
      <c r="P99" s="26">
        <f t="shared" si="29"/>
        <v>1931400</v>
      </c>
      <c r="Q99" s="64">
        <f t="shared" si="23"/>
        <v>3.43</v>
      </c>
    </row>
    <row r="100" spans="1:17" s="46" customFormat="1" ht="12.75">
      <c r="A100" s="1" t="s">
        <v>185</v>
      </c>
      <c r="B100" s="1" t="s">
        <v>191</v>
      </c>
      <c r="C100" s="26">
        <v>5000000</v>
      </c>
      <c r="D100" s="4">
        <v>34</v>
      </c>
      <c r="E100" s="4">
        <v>28</v>
      </c>
      <c r="F100" s="15">
        <f t="shared" si="27"/>
        <v>82.3529411764706</v>
      </c>
      <c r="G100" s="4">
        <v>31</v>
      </c>
      <c r="H100" s="4">
        <v>3</v>
      </c>
      <c r="I100" s="15">
        <f t="shared" si="20"/>
        <v>91.17647058823529</v>
      </c>
      <c r="J100" s="10">
        <v>4127391</v>
      </c>
      <c r="K100" s="10">
        <v>3631191</v>
      </c>
      <c r="L100" s="62">
        <f t="shared" si="21"/>
        <v>87.97787755024906</v>
      </c>
      <c r="M100" s="10">
        <v>6262092</v>
      </c>
      <c r="N100" s="26">
        <f t="shared" si="28"/>
        <v>9893283</v>
      </c>
      <c r="O100" s="96">
        <f t="shared" si="22"/>
        <v>1.7245283985337043</v>
      </c>
      <c r="P100" s="26">
        <f t="shared" si="29"/>
        <v>1368809</v>
      </c>
      <c r="Q100" s="64">
        <f t="shared" si="23"/>
        <v>72.62382</v>
      </c>
    </row>
    <row r="101" spans="1:17" s="46" customFormat="1" ht="12.75">
      <c r="A101" s="1" t="s">
        <v>186</v>
      </c>
      <c r="B101" s="1" t="s">
        <v>192</v>
      </c>
      <c r="C101" s="26">
        <v>1000000</v>
      </c>
      <c r="D101" s="4">
        <v>2</v>
      </c>
      <c r="E101" s="4">
        <v>2</v>
      </c>
      <c r="F101" s="15">
        <f>E101*100/D101</f>
        <v>100</v>
      </c>
      <c r="G101" s="4">
        <v>2</v>
      </c>
      <c r="H101" s="4">
        <v>0</v>
      </c>
      <c r="I101" s="15">
        <f t="shared" si="20"/>
        <v>100</v>
      </c>
      <c r="J101" s="26">
        <v>328944</v>
      </c>
      <c r="K101" s="26">
        <v>328944</v>
      </c>
      <c r="L101" s="62">
        <f t="shared" si="21"/>
        <v>100</v>
      </c>
      <c r="M101" s="26">
        <v>369044</v>
      </c>
      <c r="N101" s="26">
        <f t="shared" si="28"/>
        <v>697988</v>
      </c>
      <c r="O101" s="96">
        <f t="shared" si="22"/>
        <v>1.1219052483097427</v>
      </c>
      <c r="P101" s="26">
        <f t="shared" si="29"/>
        <v>671056</v>
      </c>
      <c r="Q101" s="64">
        <f>K101*100/C101</f>
        <v>32.8944</v>
      </c>
    </row>
    <row r="102" spans="1:17" s="45" customFormat="1" ht="12.75">
      <c r="A102" s="1" t="s">
        <v>193</v>
      </c>
      <c r="B102" s="1" t="s">
        <v>198</v>
      </c>
      <c r="C102" s="26">
        <v>2200000</v>
      </c>
      <c r="D102" s="4">
        <v>28</v>
      </c>
      <c r="E102" s="4">
        <v>19</v>
      </c>
      <c r="F102" s="15">
        <f>E102*100/D102</f>
        <v>67.85714285714286</v>
      </c>
      <c r="G102" s="4">
        <v>24</v>
      </c>
      <c r="H102" s="4">
        <v>4</v>
      </c>
      <c r="I102" s="15">
        <f t="shared" si="20"/>
        <v>85.71428571428571</v>
      </c>
      <c r="J102" s="26">
        <v>3080025</v>
      </c>
      <c r="K102" s="26">
        <v>2113458</v>
      </c>
      <c r="L102" s="62">
        <f t="shared" si="21"/>
        <v>68.61820926778192</v>
      </c>
      <c r="M102" s="26">
        <v>2548527</v>
      </c>
      <c r="N102" s="26">
        <f t="shared" si="28"/>
        <v>4661985</v>
      </c>
      <c r="O102" s="96">
        <f t="shared" si="22"/>
        <v>1.2058564684039144</v>
      </c>
      <c r="P102" s="26">
        <f t="shared" si="29"/>
        <v>86542</v>
      </c>
      <c r="Q102" s="64">
        <f t="shared" si="23"/>
        <v>96.06627272727273</v>
      </c>
    </row>
    <row r="103" spans="1:17" s="46" customFormat="1" ht="12.75">
      <c r="A103" s="1" t="s">
        <v>194</v>
      </c>
      <c r="B103" s="1" t="s">
        <v>199</v>
      </c>
      <c r="C103" s="26">
        <v>600000</v>
      </c>
      <c r="D103" s="4">
        <v>28</v>
      </c>
      <c r="E103" s="4">
        <v>11</v>
      </c>
      <c r="F103" s="15">
        <f aca="true" t="shared" si="30" ref="F103:F109">E103*100/D103</f>
        <v>39.285714285714285</v>
      </c>
      <c r="G103" s="4">
        <v>23</v>
      </c>
      <c r="H103" s="4">
        <v>5</v>
      </c>
      <c r="I103" s="15">
        <f>G103*100/D103</f>
        <v>82.14285714285714</v>
      </c>
      <c r="J103" s="26">
        <v>1711103</v>
      </c>
      <c r="K103" s="26">
        <v>595590</v>
      </c>
      <c r="L103" s="62">
        <f t="shared" si="21"/>
        <v>34.807372788195686</v>
      </c>
      <c r="M103" s="26">
        <v>369892</v>
      </c>
      <c r="N103" s="26">
        <f t="shared" si="28"/>
        <v>965482</v>
      </c>
      <c r="O103" s="96">
        <f t="shared" si="22"/>
        <v>0.6210513944156215</v>
      </c>
      <c r="P103" s="1">
        <f t="shared" si="29"/>
        <v>4410</v>
      </c>
      <c r="Q103" s="64">
        <f t="shared" si="23"/>
        <v>99.265</v>
      </c>
    </row>
    <row r="104" spans="1:17" s="46" customFormat="1" ht="12.75">
      <c r="A104" s="1" t="s">
        <v>195</v>
      </c>
      <c r="B104" s="1" t="s">
        <v>200</v>
      </c>
      <c r="C104" s="26">
        <v>3410000</v>
      </c>
      <c r="D104" s="4">
        <v>30</v>
      </c>
      <c r="E104" s="4">
        <v>25</v>
      </c>
      <c r="F104" s="15">
        <f t="shared" si="30"/>
        <v>83.33333333333333</v>
      </c>
      <c r="G104" s="4">
        <v>28</v>
      </c>
      <c r="H104" s="4">
        <v>2</v>
      </c>
      <c r="I104" s="15">
        <f t="shared" si="20"/>
        <v>93.33333333333333</v>
      </c>
      <c r="J104" s="26">
        <v>2337619</v>
      </c>
      <c r="K104" s="26">
        <v>1814119</v>
      </c>
      <c r="L104" s="62">
        <f t="shared" si="21"/>
        <v>77.60541816266894</v>
      </c>
      <c r="M104" s="26">
        <v>1295883</v>
      </c>
      <c r="N104" s="26">
        <f t="shared" si="28"/>
        <v>3110002</v>
      </c>
      <c r="O104" s="96">
        <f t="shared" si="22"/>
        <v>0.7143318602583403</v>
      </c>
      <c r="P104" s="26">
        <f t="shared" si="29"/>
        <v>1595881</v>
      </c>
      <c r="Q104" s="64">
        <f t="shared" si="23"/>
        <v>53.199970674486806</v>
      </c>
    </row>
    <row r="105" spans="1:17" s="46" customFormat="1" ht="12.75">
      <c r="A105" s="1" t="s">
        <v>196</v>
      </c>
      <c r="B105" s="1" t="s">
        <v>201</v>
      </c>
      <c r="C105" s="26">
        <v>2810000</v>
      </c>
      <c r="D105" s="4">
        <v>23</v>
      </c>
      <c r="E105" s="4">
        <v>19</v>
      </c>
      <c r="F105" s="15">
        <f t="shared" si="30"/>
        <v>82.6086956521739</v>
      </c>
      <c r="G105" s="4">
        <v>22</v>
      </c>
      <c r="H105" s="4">
        <v>1</v>
      </c>
      <c r="I105" s="15">
        <f t="shared" si="20"/>
        <v>95.65217391304348</v>
      </c>
      <c r="J105" s="26">
        <v>2812750</v>
      </c>
      <c r="K105" s="26">
        <v>2095250</v>
      </c>
      <c r="L105" s="62">
        <f t="shared" si="21"/>
        <v>74.49115634165852</v>
      </c>
      <c r="M105" s="26">
        <v>15785450</v>
      </c>
      <c r="N105" s="26">
        <f t="shared" si="28"/>
        <v>17880700</v>
      </c>
      <c r="O105" s="96">
        <f t="shared" si="22"/>
        <v>7.533921966352464</v>
      </c>
      <c r="P105" s="26">
        <f t="shared" si="29"/>
        <v>714750</v>
      </c>
      <c r="Q105" s="64">
        <f t="shared" si="23"/>
        <v>74.56405693950178</v>
      </c>
    </row>
    <row r="106" spans="1:17" s="46" customFormat="1" ht="12.75">
      <c r="A106" s="1" t="s">
        <v>197</v>
      </c>
      <c r="B106" s="1" t="s">
        <v>202</v>
      </c>
      <c r="C106" s="26">
        <v>3000000</v>
      </c>
      <c r="D106" s="4">
        <v>16</v>
      </c>
      <c r="E106" s="4">
        <v>10</v>
      </c>
      <c r="F106" s="15">
        <f t="shared" si="30"/>
        <v>62.5</v>
      </c>
      <c r="G106" s="4">
        <v>13</v>
      </c>
      <c r="H106" s="4">
        <v>3</v>
      </c>
      <c r="I106" s="15">
        <f t="shared" si="20"/>
        <v>81.25</v>
      </c>
      <c r="J106" s="26">
        <v>4203205</v>
      </c>
      <c r="K106" s="26">
        <v>2936533</v>
      </c>
      <c r="L106" s="62">
        <f t="shared" si="21"/>
        <v>69.86413938887111</v>
      </c>
      <c r="M106" s="26">
        <v>12006481</v>
      </c>
      <c r="N106" s="26">
        <f t="shared" si="28"/>
        <v>14943014</v>
      </c>
      <c r="O106" s="96">
        <f t="shared" si="22"/>
        <v>4.08865863247578</v>
      </c>
      <c r="P106" s="26">
        <f t="shared" si="29"/>
        <v>63467</v>
      </c>
      <c r="Q106" s="64">
        <f t="shared" si="23"/>
        <v>97.88443333333333</v>
      </c>
    </row>
    <row r="107" spans="1:17" s="46" customFormat="1" ht="12.75">
      <c r="A107" s="1" t="s">
        <v>204</v>
      </c>
      <c r="B107" s="1" t="s">
        <v>210</v>
      </c>
      <c r="C107" s="26">
        <v>2000000</v>
      </c>
      <c r="D107" s="4">
        <v>144</v>
      </c>
      <c r="E107" s="4">
        <v>64</v>
      </c>
      <c r="F107" s="15">
        <f t="shared" si="30"/>
        <v>44.44444444444444</v>
      </c>
      <c r="G107" s="4">
        <v>124</v>
      </c>
      <c r="H107" s="4">
        <v>20</v>
      </c>
      <c r="I107" s="15">
        <f t="shared" si="20"/>
        <v>86.11111111111111</v>
      </c>
      <c r="J107" s="26">
        <v>5106550</v>
      </c>
      <c r="K107" s="26">
        <v>1999980</v>
      </c>
      <c r="L107" s="62">
        <f t="shared" si="21"/>
        <v>39.16499397832196</v>
      </c>
      <c r="M107" s="26">
        <v>10145537</v>
      </c>
      <c r="N107" s="26">
        <f t="shared" si="28"/>
        <v>12145517</v>
      </c>
      <c r="O107" s="96">
        <f t="shared" si="22"/>
        <v>5.072819228192282</v>
      </c>
      <c r="P107" s="26">
        <f t="shared" si="29"/>
        <v>20</v>
      </c>
      <c r="Q107" s="64">
        <f t="shared" si="23"/>
        <v>99.999</v>
      </c>
    </row>
    <row r="108" spans="1:17" s="46" customFormat="1" ht="12.75">
      <c r="A108" s="1" t="s">
        <v>205</v>
      </c>
      <c r="B108" s="1" t="s">
        <v>211</v>
      </c>
      <c r="C108" s="26">
        <v>5000000</v>
      </c>
      <c r="D108" s="4">
        <v>98</v>
      </c>
      <c r="E108" s="4">
        <v>37</v>
      </c>
      <c r="F108" s="15">
        <f t="shared" si="30"/>
        <v>37.755102040816325</v>
      </c>
      <c r="G108" s="4">
        <v>81</v>
      </c>
      <c r="H108" s="4">
        <v>17</v>
      </c>
      <c r="I108" s="15">
        <f t="shared" si="20"/>
        <v>82.65306122448979</v>
      </c>
      <c r="J108" s="26">
        <v>13730714</v>
      </c>
      <c r="K108" s="26">
        <v>5000000</v>
      </c>
      <c r="L108" s="62">
        <f t="shared" si="21"/>
        <v>36.4147123011957</v>
      </c>
      <c r="M108" s="26">
        <v>6641844</v>
      </c>
      <c r="N108" s="26">
        <f t="shared" si="28"/>
        <v>11641844</v>
      </c>
      <c r="O108" s="96">
        <f t="shared" si="22"/>
        <v>1.3283688</v>
      </c>
      <c r="P108" s="26">
        <f t="shared" si="29"/>
        <v>0</v>
      </c>
      <c r="Q108" s="64">
        <f t="shared" si="23"/>
        <v>100</v>
      </c>
    </row>
    <row r="109" spans="1:17" s="46" customFormat="1" ht="12.75">
      <c r="A109" s="1" t="s">
        <v>206</v>
      </c>
      <c r="B109" s="1" t="s">
        <v>212</v>
      </c>
      <c r="C109" s="26">
        <v>3000000</v>
      </c>
      <c r="D109" s="4">
        <v>113</v>
      </c>
      <c r="E109" s="4">
        <v>57</v>
      </c>
      <c r="F109" s="15">
        <f t="shared" si="30"/>
        <v>50.442477876106196</v>
      </c>
      <c r="G109" s="4">
        <v>90</v>
      </c>
      <c r="H109" s="4">
        <v>23</v>
      </c>
      <c r="I109" s="15">
        <f t="shared" si="20"/>
        <v>79.64601769911505</v>
      </c>
      <c r="J109" s="26">
        <v>6288096</v>
      </c>
      <c r="K109" s="26">
        <v>3000000</v>
      </c>
      <c r="L109" s="62">
        <f t="shared" si="21"/>
        <v>47.70919527946138</v>
      </c>
      <c r="M109" s="26">
        <v>7033621</v>
      </c>
      <c r="N109" s="26">
        <f t="shared" si="28"/>
        <v>10033621</v>
      </c>
      <c r="O109" s="96">
        <f t="shared" si="22"/>
        <v>2.3445403333333332</v>
      </c>
      <c r="P109" s="26">
        <f t="shared" si="29"/>
        <v>0</v>
      </c>
      <c r="Q109" s="64">
        <f t="shared" si="23"/>
        <v>100</v>
      </c>
    </row>
    <row r="110" spans="1:17" s="46" customFormat="1" ht="12.75">
      <c r="A110" s="1" t="s">
        <v>207</v>
      </c>
      <c r="B110" s="1" t="s">
        <v>213</v>
      </c>
      <c r="C110" s="26">
        <v>1500000</v>
      </c>
      <c r="D110" s="4">
        <v>174</v>
      </c>
      <c r="E110" s="4">
        <v>65</v>
      </c>
      <c r="F110" s="15">
        <f>E110*100/D110</f>
        <v>37.35632183908046</v>
      </c>
      <c r="G110" s="4">
        <v>145</v>
      </c>
      <c r="H110" s="4">
        <v>29</v>
      </c>
      <c r="I110" s="15">
        <f t="shared" si="20"/>
        <v>83.33333333333333</v>
      </c>
      <c r="J110" s="26">
        <v>3851955</v>
      </c>
      <c r="K110" s="26">
        <v>1496871</v>
      </c>
      <c r="L110" s="62">
        <f t="shared" si="21"/>
        <v>38.86003341160528</v>
      </c>
      <c r="M110" s="26">
        <v>4049679</v>
      </c>
      <c r="N110" s="26">
        <f t="shared" si="28"/>
        <v>5546550</v>
      </c>
      <c r="O110" s="96">
        <f>M110/K110</f>
        <v>2.7054295259912178</v>
      </c>
      <c r="P110" s="26">
        <f t="shared" si="29"/>
        <v>3129</v>
      </c>
      <c r="Q110" s="64">
        <f t="shared" si="23"/>
        <v>99.7914</v>
      </c>
    </row>
    <row r="111" spans="1:17" s="46" customFormat="1" ht="12.75">
      <c r="A111" s="1" t="s">
        <v>208</v>
      </c>
      <c r="B111" s="1" t="s">
        <v>214</v>
      </c>
      <c r="C111" s="26">
        <v>2500000</v>
      </c>
      <c r="D111" s="4">
        <v>111</v>
      </c>
      <c r="E111" s="4">
        <v>64</v>
      </c>
      <c r="F111" s="15">
        <f>E111*100/D111</f>
        <v>57.65765765765766</v>
      </c>
      <c r="G111" s="4">
        <v>90</v>
      </c>
      <c r="H111" s="4">
        <v>21</v>
      </c>
      <c r="I111" s="15">
        <f t="shared" si="20"/>
        <v>81.08108108108108</v>
      </c>
      <c r="J111" s="26">
        <v>5763686</v>
      </c>
      <c r="K111" s="26">
        <v>2500000</v>
      </c>
      <c r="L111" s="62">
        <f t="shared" si="21"/>
        <v>43.375020776634955</v>
      </c>
      <c r="M111" s="26">
        <v>13883261</v>
      </c>
      <c r="N111" s="26">
        <f t="shared" si="28"/>
        <v>16383261</v>
      </c>
      <c r="O111" s="96">
        <f t="shared" si="22"/>
        <v>5.5533044</v>
      </c>
      <c r="P111" s="26">
        <f t="shared" si="29"/>
        <v>0</v>
      </c>
      <c r="Q111" s="64">
        <f>K111*100/C111</f>
        <v>100</v>
      </c>
    </row>
    <row r="112" spans="1:17" s="46" customFormat="1" ht="12.75">
      <c r="A112" s="1" t="s">
        <v>209</v>
      </c>
      <c r="B112" s="1" t="s">
        <v>215</v>
      </c>
      <c r="C112" s="26">
        <v>1000000</v>
      </c>
      <c r="D112" s="4">
        <v>33</v>
      </c>
      <c r="E112" s="4">
        <v>23</v>
      </c>
      <c r="F112" s="15">
        <f>E112*100/D112</f>
        <v>69.6969696969697</v>
      </c>
      <c r="G112" s="4">
        <v>30</v>
      </c>
      <c r="H112" s="4">
        <v>3</v>
      </c>
      <c r="I112" s="15">
        <f t="shared" si="20"/>
        <v>90.9090909090909</v>
      </c>
      <c r="J112" s="26">
        <v>1551580</v>
      </c>
      <c r="K112" s="26">
        <v>1000000</v>
      </c>
      <c r="L112" s="62">
        <f t="shared" si="21"/>
        <v>64.45043117338454</v>
      </c>
      <c r="M112" s="26">
        <v>1396646</v>
      </c>
      <c r="N112" s="26">
        <f t="shared" si="28"/>
        <v>2396646</v>
      </c>
      <c r="O112" s="96">
        <f t="shared" si="22"/>
        <v>1.396646</v>
      </c>
      <c r="P112" s="1">
        <f t="shared" si="29"/>
        <v>0</v>
      </c>
      <c r="Q112" s="64">
        <f t="shared" si="23"/>
        <v>100</v>
      </c>
    </row>
    <row r="113" spans="1:17" ht="12.75">
      <c r="A113" s="117" t="s">
        <v>139</v>
      </c>
      <c r="B113" s="118"/>
      <c r="C113" s="12">
        <f>SUM(C73:C112)</f>
        <v>90449120</v>
      </c>
      <c r="D113" s="33">
        <f>SUM(D73:D112)</f>
        <v>1958</v>
      </c>
      <c r="E113" s="33">
        <f>SUM(E73:E112)</f>
        <v>1086</v>
      </c>
      <c r="F113" s="28">
        <f>E113*100/D113</f>
        <v>55.46475995914198</v>
      </c>
      <c r="G113" s="33">
        <f>SUM(G73:G112)</f>
        <v>1609</v>
      </c>
      <c r="H113" s="19">
        <f>SUM(H73:H112)</f>
        <v>349</v>
      </c>
      <c r="I113" s="28">
        <f t="shared" si="20"/>
        <v>82.17568947906027</v>
      </c>
      <c r="J113" s="13">
        <f>SUM(J73:J112)</f>
        <v>166668388</v>
      </c>
      <c r="K113" s="12">
        <f>SUM(K73:K112)</f>
        <v>77140417</v>
      </c>
      <c r="L113" s="82">
        <f>K113*100/J113</f>
        <v>46.28377218120091</v>
      </c>
      <c r="M113" s="12">
        <f>SUM(M73:M112)</f>
        <v>194093752</v>
      </c>
      <c r="N113" s="12">
        <f>SUM(N73:N112)</f>
        <v>271234169</v>
      </c>
      <c r="O113" s="97">
        <f t="shared" si="22"/>
        <v>2.5161097067961142</v>
      </c>
      <c r="P113" s="12">
        <f>SUM(P73:P112)</f>
        <v>10808703</v>
      </c>
      <c r="Q113" s="66">
        <f t="shared" si="23"/>
        <v>85.28597845949193</v>
      </c>
    </row>
    <row r="114" spans="1:17" s="76" customFormat="1" ht="13.5" customHeight="1">
      <c r="A114" s="69"/>
      <c r="B114" s="70"/>
      <c r="C114" s="71"/>
      <c r="D114" s="72"/>
      <c r="E114" s="72"/>
      <c r="F114" s="73"/>
      <c r="G114" s="72"/>
      <c r="H114" s="72"/>
      <c r="I114" s="73"/>
      <c r="J114" s="74"/>
      <c r="K114" s="71"/>
      <c r="L114" s="73"/>
      <c r="M114" s="71"/>
      <c r="N114" s="71"/>
      <c r="O114" s="71"/>
      <c r="P114" s="71"/>
      <c r="Q114" s="75"/>
    </row>
    <row r="115" spans="1:17" ht="12.75" customHeight="1">
      <c r="A115" s="2" t="s">
        <v>0</v>
      </c>
      <c r="B115" s="54" t="s">
        <v>133</v>
      </c>
      <c r="C115" s="119" t="s">
        <v>86</v>
      </c>
      <c r="D115" s="130" t="s">
        <v>79</v>
      </c>
      <c r="E115" s="131"/>
      <c r="F115" s="131"/>
      <c r="G115" s="132"/>
      <c r="H115" s="132"/>
      <c r="I115" s="133"/>
      <c r="J115" s="119" t="s">
        <v>88</v>
      </c>
      <c r="K115" s="134" t="s">
        <v>89</v>
      </c>
      <c r="L115" s="122" t="s">
        <v>85</v>
      </c>
      <c r="M115" s="119" t="s">
        <v>130</v>
      </c>
      <c r="N115" s="119" t="s">
        <v>129</v>
      </c>
      <c r="O115" s="122" t="s">
        <v>456</v>
      </c>
      <c r="P115" s="40" t="s">
        <v>114</v>
      </c>
      <c r="Q115" s="122" t="s">
        <v>87</v>
      </c>
    </row>
    <row r="116" spans="1:17" ht="12.75" customHeight="1">
      <c r="A116" s="5"/>
      <c r="B116" s="53" t="s">
        <v>217</v>
      </c>
      <c r="C116" s="120"/>
      <c r="D116" s="125" t="s">
        <v>78</v>
      </c>
      <c r="E116" s="127" t="s">
        <v>80</v>
      </c>
      <c r="F116" s="127" t="s">
        <v>81</v>
      </c>
      <c r="G116" s="125" t="s">
        <v>83</v>
      </c>
      <c r="H116" s="127" t="s">
        <v>82</v>
      </c>
      <c r="I116" s="128" t="s">
        <v>84</v>
      </c>
      <c r="J116" s="120"/>
      <c r="K116" s="135"/>
      <c r="L116" s="123"/>
      <c r="M116" s="137"/>
      <c r="N116" s="120"/>
      <c r="O116" s="123"/>
      <c r="P116" s="42" t="s">
        <v>115</v>
      </c>
      <c r="Q116" s="123"/>
    </row>
    <row r="117" spans="1:18" ht="50.25" customHeight="1">
      <c r="A117" s="3"/>
      <c r="B117" s="51" t="s">
        <v>537</v>
      </c>
      <c r="C117" s="121"/>
      <c r="D117" s="126"/>
      <c r="E117" s="126"/>
      <c r="F117" s="126"/>
      <c r="G117" s="126"/>
      <c r="H117" s="126"/>
      <c r="I117" s="129"/>
      <c r="J117" s="121"/>
      <c r="K117" s="136"/>
      <c r="L117" s="124"/>
      <c r="M117" s="138"/>
      <c r="N117" s="121"/>
      <c r="O117" s="124"/>
      <c r="P117" s="43"/>
      <c r="Q117" s="124"/>
      <c r="R117" s="8"/>
    </row>
    <row r="118" spans="1:17" s="77" customFormat="1" ht="12.75">
      <c r="A118" s="4" t="s">
        <v>219</v>
      </c>
      <c r="B118" s="1" t="s">
        <v>220</v>
      </c>
      <c r="C118" s="26">
        <v>5000000</v>
      </c>
      <c r="D118" s="25">
        <v>73</v>
      </c>
      <c r="E118" s="25">
        <v>21</v>
      </c>
      <c r="F118" s="16">
        <f>E118*100/D118</f>
        <v>28.767123287671232</v>
      </c>
      <c r="G118" s="25">
        <v>66</v>
      </c>
      <c r="H118" s="25">
        <v>7</v>
      </c>
      <c r="I118" s="16">
        <f>G118*100/D118</f>
        <v>90.41095890410959</v>
      </c>
      <c r="J118" s="23">
        <v>12097215</v>
      </c>
      <c r="K118" s="11">
        <v>4987462</v>
      </c>
      <c r="L118" s="16">
        <f>K118*100/J118</f>
        <v>41.2281835116595</v>
      </c>
      <c r="M118" s="11">
        <v>7845566</v>
      </c>
      <c r="N118" s="11">
        <f aca="true" t="shared" si="31" ref="N118:N128">K118+M118</f>
        <v>12833028</v>
      </c>
      <c r="O118" s="95">
        <f>M118/K118</f>
        <v>1.5730577997386246</v>
      </c>
      <c r="P118" s="11">
        <f aca="true" t="shared" si="32" ref="P118:P128">C118-K118</f>
        <v>12538</v>
      </c>
      <c r="Q118" s="65">
        <f>K118*100/C118</f>
        <v>99.74924</v>
      </c>
    </row>
    <row r="119" spans="1:17" s="77" customFormat="1" ht="12.75">
      <c r="A119" s="4" t="s">
        <v>221</v>
      </c>
      <c r="B119" s="1" t="s">
        <v>222</v>
      </c>
      <c r="C119" s="26">
        <v>3000000</v>
      </c>
      <c r="D119" s="25">
        <v>139</v>
      </c>
      <c r="E119" s="25">
        <v>62</v>
      </c>
      <c r="F119" s="16">
        <f aca="true" t="shared" si="33" ref="F119:F153">E119*100/D119</f>
        <v>44.60431654676259</v>
      </c>
      <c r="G119" s="25">
        <v>109</v>
      </c>
      <c r="H119" s="25">
        <v>30</v>
      </c>
      <c r="I119" s="16">
        <f aca="true" t="shared" si="34" ref="I119:I139">G119*100/D119</f>
        <v>78.41726618705036</v>
      </c>
      <c r="J119" s="23">
        <v>7634697</v>
      </c>
      <c r="K119" s="11">
        <v>2792756</v>
      </c>
      <c r="L119" s="16">
        <f>K119*100/J119</f>
        <v>36.57978830070139</v>
      </c>
      <c r="M119" s="11">
        <v>13282524</v>
      </c>
      <c r="N119" s="11">
        <f t="shared" si="31"/>
        <v>16075280</v>
      </c>
      <c r="O119" s="95">
        <f aca="true" t="shared" si="35" ref="O119:O154">M119/K119</f>
        <v>4.756063186329203</v>
      </c>
      <c r="P119" s="11">
        <f t="shared" si="32"/>
        <v>207244</v>
      </c>
      <c r="Q119" s="65">
        <f aca="true" t="shared" si="36" ref="Q119:Q153">K119*100/C119</f>
        <v>93.09186666666666</v>
      </c>
    </row>
    <row r="120" spans="1:17" s="77" customFormat="1" ht="12.75">
      <c r="A120" s="4" t="s">
        <v>223</v>
      </c>
      <c r="B120" s="1" t="s">
        <v>224</v>
      </c>
      <c r="C120" s="26">
        <v>1000000</v>
      </c>
      <c r="D120" s="25">
        <v>24</v>
      </c>
      <c r="E120" s="25">
        <v>21</v>
      </c>
      <c r="F120" s="16">
        <f t="shared" si="33"/>
        <v>87.5</v>
      </c>
      <c r="G120" s="25">
        <v>22</v>
      </c>
      <c r="H120" s="25">
        <v>2</v>
      </c>
      <c r="I120" s="16">
        <f t="shared" si="34"/>
        <v>91.66666666666667</v>
      </c>
      <c r="J120" s="23">
        <v>1173324</v>
      </c>
      <c r="K120" s="11">
        <v>988200</v>
      </c>
      <c r="L120" s="16">
        <f aca="true" t="shared" si="37" ref="L120:L126">K120*100/J120</f>
        <v>84.2222608588932</v>
      </c>
      <c r="M120" s="11">
        <v>863220</v>
      </c>
      <c r="N120" s="11">
        <f t="shared" si="31"/>
        <v>1851420</v>
      </c>
      <c r="O120" s="95">
        <f t="shared" si="35"/>
        <v>0.8735276259866424</v>
      </c>
      <c r="P120" s="11">
        <f t="shared" si="32"/>
        <v>11800</v>
      </c>
      <c r="Q120" s="65">
        <f t="shared" si="36"/>
        <v>98.82</v>
      </c>
    </row>
    <row r="121" spans="1:17" s="77" customFormat="1" ht="12.75">
      <c r="A121" s="4" t="s">
        <v>225</v>
      </c>
      <c r="B121" s="1" t="s">
        <v>226</v>
      </c>
      <c r="C121" s="26">
        <v>4500000</v>
      </c>
      <c r="D121" s="25">
        <v>80</v>
      </c>
      <c r="E121" s="25">
        <v>64</v>
      </c>
      <c r="F121" s="16">
        <f t="shared" si="33"/>
        <v>80</v>
      </c>
      <c r="G121" s="25">
        <v>71</v>
      </c>
      <c r="H121" s="25">
        <v>9</v>
      </c>
      <c r="I121" s="16">
        <f t="shared" si="34"/>
        <v>88.75</v>
      </c>
      <c r="J121" s="23">
        <v>5038124</v>
      </c>
      <c r="K121" s="11">
        <v>3582195</v>
      </c>
      <c r="L121" s="16">
        <f t="shared" si="37"/>
        <v>71.1017632753779</v>
      </c>
      <c r="M121" s="11">
        <v>5501489</v>
      </c>
      <c r="N121" s="11">
        <f t="shared" si="31"/>
        <v>9083684</v>
      </c>
      <c r="O121" s="95">
        <f t="shared" si="35"/>
        <v>1.5357871360995143</v>
      </c>
      <c r="P121" s="11">
        <f t="shared" si="32"/>
        <v>917805</v>
      </c>
      <c r="Q121" s="65">
        <f t="shared" si="36"/>
        <v>79.60433333333333</v>
      </c>
    </row>
    <row r="122" spans="1:17" s="77" customFormat="1" ht="12.75">
      <c r="A122" s="4" t="s">
        <v>227</v>
      </c>
      <c r="B122" s="1" t="s">
        <v>228</v>
      </c>
      <c r="C122" s="26">
        <v>1725000</v>
      </c>
      <c r="D122" s="25">
        <v>54</v>
      </c>
      <c r="E122" s="25">
        <v>43</v>
      </c>
      <c r="F122" s="16">
        <f t="shared" si="33"/>
        <v>79.62962962962963</v>
      </c>
      <c r="G122" s="25">
        <v>44</v>
      </c>
      <c r="H122" s="25">
        <v>10</v>
      </c>
      <c r="I122" s="16">
        <f t="shared" si="34"/>
        <v>81.48148148148148</v>
      </c>
      <c r="J122" s="23">
        <v>1962702</v>
      </c>
      <c r="K122" s="11">
        <v>1350262</v>
      </c>
      <c r="L122" s="16">
        <f t="shared" si="37"/>
        <v>68.79607805973602</v>
      </c>
      <c r="M122" s="11">
        <v>2638878</v>
      </c>
      <c r="N122" s="11">
        <f t="shared" si="31"/>
        <v>3989140</v>
      </c>
      <c r="O122" s="95">
        <f t="shared" si="35"/>
        <v>1.9543451567177332</v>
      </c>
      <c r="P122" s="11">
        <f t="shared" si="32"/>
        <v>374738</v>
      </c>
      <c r="Q122" s="65">
        <f t="shared" si="36"/>
        <v>78.2760579710145</v>
      </c>
    </row>
    <row r="123" spans="1:17" s="77" customFormat="1" ht="12.75">
      <c r="A123" s="4" t="s">
        <v>230</v>
      </c>
      <c r="B123" s="1" t="s">
        <v>235</v>
      </c>
      <c r="C123" s="26">
        <v>1500000</v>
      </c>
      <c r="D123" s="25">
        <v>28</v>
      </c>
      <c r="E123" s="25">
        <v>25</v>
      </c>
      <c r="F123" s="16">
        <f t="shared" si="33"/>
        <v>89.28571428571429</v>
      </c>
      <c r="G123" s="25">
        <v>26</v>
      </c>
      <c r="H123" s="25">
        <v>2</v>
      </c>
      <c r="I123" s="16">
        <f t="shared" si="34"/>
        <v>92.85714285714286</v>
      </c>
      <c r="J123" s="23">
        <v>1656229</v>
      </c>
      <c r="K123" s="11">
        <v>1397929</v>
      </c>
      <c r="L123" s="16">
        <f t="shared" si="37"/>
        <v>84.40433056056861</v>
      </c>
      <c r="M123" s="11">
        <v>2686704</v>
      </c>
      <c r="N123" s="11">
        <f t="shared" si="31"/>
        <v>4084633</v>
      </c>
      <c r="O123" s="95">
        <f t="shared" si="35"/>
        <v>1.9219173505950589</v>
      </c>
      <c r="P123" s="11">
        <f t="shared" si="32"/>
        <v>102071</v>
      </c>
      <c r="Q123" s="65">
        <f t="shared" si="36"/>
        <v>93.19526666666667</v>
      </c>
    </row>
    <row r="124" spans="1:17" s="77" customFormat="1" ht="12.75">
      <c r="A124" s="4" t="s">
        <v>231</v>
      </c>
      <c r="B124" s="1" t="s">
        <v>234</v>
      </c>
      <c r="C124" s="26">
        <v>2000000</v>
      </c>
      <c r="D124" s="25">
        <v>119</v>
      </c>
      <c r="E124" s="25">
        <v>66</v>
      </c>
      <c r="F124" s="16">
        <f t="shared" si="33"/>
        <v>55.46218487394958</v>
      </c>
      <c r="G124" s="25">
        <v>105</v>
      </c>
      <c r="H124" s="25">
        <v>14</v>
      </c>
      <c r="I124" s="16">
        <f t="shared" si="34"/>
        <v>88.23529411764706</v>
      </c>
      <c r="J124" s="23">
        <v>3416459</v>
      </c>
      <c r="K124" s="11">
        <v>2000000</v>
      </c>
      <c r="L124" s="16">
        <f t="shared" si="37"/>
        <v>58.54014346432959</v>
      </c>
      <c r="M124" s="11">
        <v>945454</v>
      </c>
      <c r="N124" s="11">
        <f t="shared" si="31"/>
        <v>2945454</v>
      </c>
      <c r="O124" s="95">
        <f t="shared" si="35"/>
        <v>0.472727</v>
      </c>
      <c r="P124" s="11">
        <f t="shared" si="32"/>
        <v>0</v>
      </c>
      <c r="Q124" s="65">
        <f t="shared" si="36"/>
        <v>100</v>
      </c>
    </row>
    <row r="125" spans="1:17" s="77" customFormat="1" ht="12.75">
      <c r="A125" s="4" t="s">
        <v>232</v>
      </c>
      <c r="B125" s="1" t="s">
        <v>233</v>
      </c>
      <c r="C125" s="26">
        <v>2000000</v>
      </c>
      <c r="D125" s="25">
        <v>9</v>
      </c>
      <c r="E125" s="25">
        <v>9</v>
      </c>
      <c r="F125" s="16">
        <f t="shared" si="33"/>
        <v>100</v>
      </c>
      <c r="G125" s="25">
        <v>9</v>
      </c>
      <c r="H125" s="25">
        <v>0</v>
      </c>
      <c r="I125" s="16">
        <f t="shared" si="34"/>
        <v>100</v>
      </c>
      <c r="J125" s="23">
        <v>1497700</v>
      </c>
      <c r="K125" s="11">
        <v>1497700</v>
      </c>
      <c r="L125" s="16">
        <f t="shared" si="37"/>
        <v>100</v>
      </c>
      <c r="M125" s="11">
        <v>3707993</v>
      </c>
      <c r="N125" s="11">
        <f t="shared" si="31"/>
        <v>5205693</v>
      </c>
      <c r="O125" s="95">
        <f t="shared" si="35"/>
        <v>2.475791547038793</v>
      </c>
      <c r="P125" s="11">
        <f t="shared" si="32"/>
        <v>502300</v>
      </c>
      <c r="Q125" s="65">
        <f>K125*100/C125</f>
        <v>74.885</v>
      </c>
    </row>
    <row r="126" spans="1:17" s="77" customFormat="1" ht="12.75">
      <c r="A126" s="4" t="s">
        <v>236</v>
      </c>
      <c r="B126" s="1" t="s">
        <v>245</v>
      </c>
      <c r="C126" s="26">
        <v>2500000</v>
      </c>
      <c r="D126" s="25">
        <v>26</v>
      </c>
      <c r="E126" s="25">
        <v>19</v>
      </c>
      <c r="F126" s="16">
        <f t="shared" si="33"/>
        <v>73.07692307692308</v>
      </c>
      <c r="G126" s="25">
        <v>22</v>
      </c>
      <c r="H126" s="25">
        <v>4</v>
      </c>
      <c r="I126" s="16">
        <f t="shared" si="34"/>
        <v>84.61538461538461</v>
      </c>
      <c r="J126" s="23">
        <v>3283067</v>
      </c>
      <c r="K126" s="11">
        <v>2490186</v>
      </c>
      <c r="L126" s="16">
        <f t="shared" si="37"/>
        <v>75.84938108177506</v>
      </c>
      <c r="M126" s="11">
        <v>4906221</v>
      </c>
      <c r="N126" s="11">
        <f t="shared" si="31"/>
        <v>7396407</v>
      </c>
      <c r="O126" s="95">
        <f t="shared" si="35"/>
        <v>1.9702227062556772</v>
      </c>
      <c r="P126" s="11">
        <f t="shared" si="32"/>
        <v>9814</v>
      </c>
      <c r="Q126" s="65">
        <f t="shared" si="36"/>
        <v>99.60744</v>
      </c>
    </row>
    <row r="127" spans="1:17" s="77" customFormat="1" ht="12.75">
      <c r="A127" s="4" t="s">
        <v>237</v>
      </c>
      <c r="B127" s="1" t="s">
        <v>246</v>
      </c>
      <c r="C127" s="26">
        <v>4000000</v>
      </c>
      <c r="D127" s="25">
        <v>30</v>
      </c>
      <c r="E127" s="25">
        <v>20</v>
      </c>
      <c r="F127" s="16">
        <f t="shared" si="33"/>
        <v>66.66666666666667</v>
      </c>
      <c r="G127" s="25">
        <v>20</v>
      </c>
      <c r="H127" s="25">
        <v>10</v>
      </c>
      <c r="I127" s="16">
        <f t="shared" si="34"/>
        <v>66.66666666666667</v>
      </c>
      <c r="J127" s="23">
        <v>5252704</v>
      </c>
      <c r="K127" s="11">
        <v>3621035</v>
      </c>
      <c r="L127" s="16">
        <f>K127*100/J127</f>
        <v>68.93658961175045</v>
      </c>
      <c r="M127" s="11">
        <v>10042692</v>
      </c>
      <c r="N127" s="11">
        <f t="shared" si="31"/>
        <v>13663727</v>
      </c>
      <c r="O127" s="95">
        <f t="shared" si="35"/>
        <v>2.773431353190455</v>
      </c>
      <c r="P127" s="11">
        <f t="shared" si="32"/>
        <v>378965</v>
      </c>
      <c r="Q127" s="65">
        <f t="shared" si="36"/>
        <v>90.525875</v>
      </c>
    </row>
    <row r="128" spans="1:17" s="77" customFormat="1" ht="12.75">
      <c r="A128" s="4" t="s">
        <v>238</v>
      </c>
      <c r="B128" s="1" t="s">
        <v>247</v>
      </c>
      <c r="C128" s="26">
        <v>1500000</v>
      </c>
      <c r="D128" s="25">
        <v>38</v>
      </c>
      <c r="E128" s="25">
        <v>32</v>
      </c>
      <c r="F128" s="16">
        <f t="shared" si="33"/>
        <v>84.21052631578948</v>
      </c>
      <c r="G128" s="25">
        <v>34</v>
      </c>
      <c r="H128" s="25">
        <v>4</v>
      </c>
      <c r="I128" s="16">
        <f t="shared" si="34"/>
        <v>89.47368421052632</v>
      </c>
      <c r="J128" s="23">
        <v>2895185</v>
      </c>
      <c r="K128" s="11">
        <v>1500000</v>
      </c>
      <c r="L128" s="16">
        <f>K128*100/J128</f>
        <v>51.81016066330822</v>
      </c>
      <c r="M128" s="11">
        <v>2821630</v>
      </c>
      <c r="N128" s="11">
        <f t="shared" si="31"/>
        <v>4321630</v>
      </c>
      <c r="O128" s="95">
        <f t="shared" si="35"/>
        <v>1.8810866666666666</v>
      </c>
      <c r="P128" s="11">
        <f t="shared" si="32"/>
        <v>0</v>
      </c>
      <c r="Q128" s="65">
        <f t="shared" si="36"/>
        <v>100</v>
      </c>
    </row>
    <row r="129" spans="1:17" s="77" customFormat="1" ht="12.75">
      <c r="A129" s="4" t="s">
        <v>239</v>
      </c>
      <c r="B129" s="1" t="s">
        <v>249</v>
      </c>
      <c r="C129" s="26">
        <v>1000000</v>
      </c>
      <c r="D129" s="25">
        <v>40</v>
      </c>
      <c r="E129" s="25">
        <v>32</v>
      </c>
      <c r="F129" s="16">
        <f t="shared" si="33"/>
        <v>80</v>
      </c>
      <c r="G129" s="25">
        <v>33</v>
      </c>
      <c r="H129" s="25">
        <v>7</v>
      </c>
      <c r="I129" s="16">
        <f t="shared" si="34"/>
        <v>82.5</v>
      </c>
      <c r="J129" s="23">
        <v>992128</v>
      </c>
      <c r="K129" s="11">
        <v>851799</v>
      </c>
      <c r="L129" s="16">
        <f aca="true" t="shared" si="38" ref="L129:L134">K129*100/J129</f>
        <v>85.85575651528835</v>
      </c>
      <c r="M129" s="11">
        <v>879170</v>
      </c>
      <c r="N129" s="11">
        <f aca="true" t="shared" si="39" ref="N129:N137">K129+M129</f>
        <v>1730969</v>
      </c>
      <c r="O129" s="95">
        <f t="shared" si="35"/>
        <v>1.0321331675665268</v>
      </c>
      <c r="P129" s="11">
        <f aca="true" t="shared" si="40" ref="P129:P137">C129-K129</f>
        <v>148201</v>
      </c>
      <c r="Q129" s="65">
        <f>K129*100/C129</f>
        <v>85.1799</v>
      </c>
    </row>
    <row r="130" spans="1:17" s="77" customFormat="1" ht="12.75">
      <c r="A130" s="4" t="s">
        <v>240</v>
      </c>
      <c r="B130" s="1" t="s">
        <v>248</v>
      </c>
      <c r="C130" s="26">
        <v>2000000</v>
      </c>
      <c r="D130" s="25">
        <v>88</v>
      </c>
      <c r="E130" s="25">
        <v>48</v>
      </c>
      <c r="F130" s="16">
        <f t="shared" si="33"/>
        <v>54.54545454545455</v>
      </c>
      <c r="G130" s="25">
        <v>78</v>
      </c>
      <c r="H130" s="25">
        <v>10</v>
      </c>
      <c r="I130" s="16">
        <f t="shared" si="34"/>
        <v>88.63636363636364</v>
      </c>
      <c r="J130" s="23">
        <v>2631935</v>
      </c>
      <c r="K130" s="11">
        <v>1734079</v>
      </c>
      <c r="L130" s="16">
        <f t="shared" si="38"/>
        <v>65.88608761234605</v>
      </c>
      <c r="M130" s="11">
        <v>2067250</v>
      </c>
      <c r="N130" s="11">
        <f t="shared" si="39"/>
        <v>3801329</v>
      </c>
      <c r="O130" s="95">
        <f t="shared" si="35"/>
        <v>1.1921313850176376</v>
      </c>
      <c r="P130" s="11">
        <f t="shared" si="40"/>
        <v>265921</v>
      </c>
      <c r="Q130" s="65">
        <f t="shared" si="36"/>
        <v>86.70395</v>
      </c>
    </row>
    <row r="131" spans="1:17" s="77" customFormat="1" ht="12.75">
      <c r="A131" s="4" t="s">
        <v>241</v>
      </c>
      <c r="B131" s="1" t="s">
        <v>250</v>
      </c>
      <c r="C131" s="26">
        <v>1501751</v>
      </c>
      <c r="D131" s="25">
        <v>26</v>
      </c>
      <c r="E131" s="25">
        <v>19</v>
      </c>
      <c r="F131" s="16">
        <f t="shared" si="33"/>
        <v>73.07692307692308</v>
      </c>
      <c r="G131" s="25">
        <v>19</v>
      </c>
      <c r="H131" s="25">
        <v>7</v>
      </c>
      <c r="I131" s="16">
        <f t="shared" si="34"/>
        <v>73.07692307692308</v>
      </c>
      <c r="J131" s="23">
        <v>2086837</v>
      </c>
      <c r="K131" s="11">
        <v>1408980</v>
      </c>
      <c r="L131" s="16">
        <f t="shared" si="38"/>
        <v>67.517491783019</v>
      </c>
      <c r="M131" s="11">
        <v>1197060</v>
      </c>
      <c r="N131" s="11">
        <f t="shared" si="39"/>
        <v>2606040</v>
      </c>
      <c r="O131" s="95">
        <f t="shared" si="35"/>
        <v>0.8495933228292808</v>
      </c>
      <c r="P131" s="11">
        <f t="shared" si="40"/>
        <v>92771</v>
      </c>
      <c r="Q131" s="65">
        <f t="shared" si="36"/>
        <v>93.82247789413825</v>
      </c>
    </row>
    <row r="132" spans="1:17" s="77" customFormat="1" ht="12.75">
      <c r="A132" s="4" t="s">
        <v>242</v>
      </c>
      <c r="B132" s="1" t="s">
        <v>251</v>
      </c>
      <c r="C132" s="26">
        <v>2282000</v>
      </c>
      <c r="D132" s="25">
        <v>37</v>
      </c>
      <c r="E132" s="25">
        <v>25</v>
      </c>
      <c r="F132" s="16">
        <f t="shared" si="33"/>
        <v>67.56756756756756</v>
      </c>
      <c r="G132" s="25">
        <v>26</v>
      </c>
      <c r="H132" s="25">
        <v>11</v>
      </c>
      <c r="I132" s="16">
        <f t="shared" si="34"/>
        <v>70.27027027027027</v>
      </c>
      <c r="J132" s="23">
        <v>2805021</v>
      </c>
      <c r="K132" s="11">
        <v>1799144</v>
      </c>
      <c r="L132" s="16">
        <f t="shared" si="38"/>
        <v>64.14012586715037</v>
      </c>
      <c r="M132" s="11">
        <v>2701331</v>
      </c>
      <c r="N132" s="11">
        <f t="shared" si="39"/>
        <v>4500475</v>
      </c>
      <c r="O132" s="95">
        <f t="shared" si="35"/>
        <v>1.5014534689830275</v>
      </c>
      <c r="P132" s="11">
        <f t="shared" si="40"/>
        <v>482856</v>
      </c>
      <c r="Q132" s="65">
        <f t="shared" si="36"/>
        <v>78.84066608238388</v>
      </c>
    </row>
    <row r="133" spans="1:17" s="77" customFormat="1" ht="12.75">
      <c r="A133" s="4" t="s">
        <v>243</v>
      </c>
      <c r="B133" s="1" t="s">
        <v>252</v>
      </c>
      <c r="C133" s="26">
        <v>2000000</v>
      </c>
      <c r="D133" s="25">
        <v>7</v>
      </c>
      <c r="E133" s="25">
        <v>7</v>
      </c>
      <c r="F133" s="16">
        <f t="shared" si="33"/>
        <v>100</v>
      </c>
      <c r="G133" s="25">
        <v>7</v>
      </c>
      <c r="H133" s="25">
        <v>0</v>
      </c>
      <c r="I133" s="16">
        <f t="shared" si="34"/>
        <v>100</v>
      </c>
      <c r="J133" s="23">
        <v>1885595</v>
      </c>
      <c r="K133" s="11">
        <v>1786000</v>
      </c>
      <c r="L133" s="16">
        <f t="shared" si="38"/>
        <v>94.71811285032045</v>
      </c>
      <c r="M133" s="11">
        <v>1273250</v>
      </c>
      <c r="N133" s="11">
        <f t="shared" si="39"/>
        <v>3059250</v>
      </c>
      <c r="O133" s="95">
        <f t="shared" si="35"/>
        <v>0.7129059350503919</v>
      </c>
      <c r="P133" s="11">
        <f t="shared" si="40"/>
        <v>214000</v>
      </c>
      <c r="Q133" s="65">
        <f>K133*100/C133</f>
        <v>89.3</v>
      </c>
    </row>
    <row r="134" spans="1:17" s="77" customFormat="1" ht="12.75">
      <c r="A134" s="4" t="s">
        <v>244</v>
      </c>
      <c r="B134" s="1" t="s">
        <v>253</v>
      </c>
      <c r="C134" s="26">
        <v>2004669</v>
      </c>
      <c r="D134" s="25">
        <v>33</v>
      </c>
      <c r="E134" s="25">
        <v>28</v>
      </c>
      <c r="F134" s="16">
        <f t="shared" si="33"/>
        <v>84.84848484848484</v>
      </c>
      <c r="G134" s="25">
        <v>32</v>
      </c>
      <c r="H134" s="25">
        <v>1</v>
      </c>
      <c r="I134" s="16">
        <f t="shared" si="34"/>
        <v>96.96969696969697</v>
      </c>
      <c r="J134" s="23">
        <v>2467692</v>
      </c>
      <c r="K134" s="11">
        <v>1882748</v>
      </c>
      <c r="L134" s="16">
        <f t="shared" si="38"/>
        <v>76.29590726881636</v>
      </c>
      <c r="M134" s="11">
        <v>2933135</v>
      </c>
      <c r="N134" s="11">
        <f t="shared" si="39"/>
        <v>4815883</v>
      </c>
      <c r="O134" s="95">
        <f t="shared" si="35"/>
        <v>1.5579010042767274</v>
      </c>
      <c r="P134" s="11">
        <f t="shared" si="40"/>
        <v>121921</v>
      </c>
      <c r="Q134" s="65">
        <f t="shared" si="36"/>
        <v>93.91814808329954</v>
      </c>
    </row>
    <row r="135" spans="1:17" s="77" customFormat="1" ht="12.75">
      <c r="A135" s="4" t="s">
        <v>254</v>
      </c>
      <c r="B135" s="1" t="s">
        <v>258</v>
      </c>
      <c r="C135" s="26">
        <v>2000000</v>
      </c>
      <c r="D135" s="25">
        <v>22</v>
      </c>
      <c r="E135" s="25">
        <v>15</v>
      </c>
      <c r="F135" s="16">
        <f>E135*100/D135</f>
        <v>68.18181818181819</v>
      </c>
      <c r="G135" s="25">
        <v>19</v>
      </c>
      <c r="H135" s="25">
        <v>3</v>
      </c>
      <c r="I135" s="16">
        <f t="shared" si="34"/>
        <v>86.36363636363636</v>
      </c>
      <c r="J135" s="23">
        <v>2530984</v>
      </c>
      <c r="K135" s="11">
        <v>2000000</v>
      </c>
      <c r="L135" s="16">
        <f aca="true" t="shared" si="41" ref="L135:L153">K135*100/J135</f>
        <v>79.02064967617338</v>
      </c>
      <c r="M135" s="11">
        <v>3666787</v>
      </c>
      <c r="N135" s="11">
        <f t="shared" si="39"/>
        <v>5666787</v>
      </c>
      <c r="O135" s="95">
        <f t="shared" si="35"/>
        <v>1.8333935</v>
      </c>
      <c r="P135" s="11">
        <f t="shared" si="40"/>
        <v>0</v>
      </c>
      <c r="Q135" s="65">
        <f t="shared" si="36"/>
        <v>100</v>
      </c>
    </row>
    <row r="136" spans="1:17" s="77" customFormat="1" ht="12.75">
      <c r="A136" s="4" t="s">
        <v>255</v>
      </c>
      <c r="B136" s="1" t="s">
        <v>259</v>
      </c>
      <c r="C136" s="26">
        <v>917000</v>
      </c>
      <c r="D136" s="25">
        <v>23</v>
      </c>
      <c r="E136" s="25">
        <v>18</v>
      </c>
      <c r="F136" s="16">
        <f t="shared" si="33"/>
        <v>78.26086956521739</v>
      </c>
      <c r="G136" s="25">
        <v>20</v>
      </c>
      <c r="H136" s="25">
        <v>3</v>
      </c>
      <c r="I136" s="16">
        <f t="shared" si="34"/>
        <v>86.95652173913044</v>
      </c>
      <c r="J136" s="23">
        <v>2018930</v>
      </c>
      <c r="K136" s="11">
        <v>916997</v>
      </c>
      <c r="L136" s="16">
        <f t="shared" si="41"/>
        <v>45.419950171625565</v>
      </c>
      <c r="M136" s="11">
        <v>2867218</v>
      </c>
      <c r="N136" s="11">
        <f t="shared" si="39"/>
        <v>3784215</v>
      </c>
      <c r="O136" s="95">
        <f t="shared" si="35"/>
        <v>3.1267474157494517</v>
      </c>
      <c r="P136" s="11">
        <f t="shared" si="40"/>
        <v>3</v>
      </c>
      <c r="Q136" s="65">
        <f t="shared" si="36"/>
        <v>99.99967284623773</v>
      </c>
    </row>
    <row r="137" spans="1:17" s="77" customFormat="1" ht="12.75">
      <c r="A137" s="4" t="s">
        <v>256</v>
      </c>
      <c r="B137" s="1" t="s">
        <v>260</v>
      </c>
      <c r="C137" s="26">
        <v>4004669</v>
      </c>
      <c r="D137" s="25">
        <v>34</v>
      </c>
      <c r="E137" s="25">
        <v>30</v>
      </c>
      <c r="F137" s="16">
        <f t="shared" si="33"/>
        <v>88.23529411764706</v>
      </c>
      <c r="G137" s="25">
        <v>30</v>
      </c>
      <c r="H137" s="25">
        <v>4</v>
      </c>
      <c r="I137" s="16">
        <f>G137*100/D137</f>
        <v>88.23529411764706</v>
      </c>
      <c r="J137" s="23">
        <v>4749349</v>
      </c>
      <c r="K137" s="11">
        <v>4004669</v>
      </c>
      <c r="L137" s="16">
        <f t="shared" si="41"/>
        <v>84.32037738224754</v>
      </c>
      <c r="M137" s="11">
        <v>10673198</v>
      </c>
      <c r="N137" s="11">
        <f t="shared" si="39"/>
        <v>14677867</v>
      </c>
      <c r="O137" s="95">
        <f t="shared" si="35"/>
        <v>2.66518855865491</v>
      </c>
      <c r="P137" s="11">
        <f t="shared" si="40"/>
        <v>0</v>
      </c>
      <c r="Q137" s="65">
        <f t="shared" si="36"/>
        <v>100</v>
      </c>
    </row>
    <row r="138" spans="1:17" s="77" customFormat="1" ht="12.75">
      <c r="A138" s="4" t="s">
        <v>257</v>
      </c>
      <c r="B138" s="1" t="s">
        <v>261</v>
      </c>
      <c r="C138" s="26">
        <v>2000000</v>
      </c>
      <c r="D138" s="25">
        <v>47</v>
      </c>
      <c r="E138" s="25">
        <v>27</v>
      </c>
      <c r="F138" s="16">
        <f t="shared" si="33"/>
        <v>57.4468085106383</v>
      </c>
      <c r="G138" s="25">
        <v>43</v>
      </c>
      <c r="H138" s="25">
        <v>4</v>
      </c>
      <c r="I138" s="16">
        <f t="shared" si="34"/>
        <v>91.48936170212765</v>
      </c>
      <c r="J138" s="23">
        <v>3014034</v>
      </c>
      <c r="K138" s="11">
        <v>1921491</v>
      </c>
      <c r="L138" s="16">
        <f t="shared" si="41"/>
        <v>63.751470620437594</v>
      </c>
      <c r="M138" s="11">
        <v>3551575</v>
      </c>
      <c r="N138" s="11">
        <f aca="true" t="shared" si="42" ref="N138:N150">K138+M138</f>
        <v>5473066</v>
      </c>
      <c r="O138" s="95">
        <f t="shared" si="35"/>
        <v>1.848343291745837</v>
      </c>
      <c r="P138" s="11">
        <f aca="true" t="shared" si="43" ref="P138:P153">C138-K138</f>
        <v>78509</v>
      </c>
      <c r="Q138" s="65">
        <f>K138*100/C138</f>
        <v>96.07455</v>
      </c>
    </row>
    <row r="139" spans="1:17" s="77" customFormat="1" ht="12.75">
      <c r="A139" s="4" t="s">
        <v>262</v>
      </c>
      <c r="B139" s="1" t="s">
        <v>264</v>
      </c>
      <c r="C139" s="26">
        <v>1500000</v>
      </c>
      <c r="D139" s="25">
        <v>30</v>
      </c>
      <c r="E139" s="25">
        <v>12</v>
      </c>
      <c r="F139" s="16">
        <f t="shared" si="33"/>
        <v>40</v>
      </c>
      <c r="G139" s="25">
        <v>20</v>
      </c>
      <c r="H139" s="25">
        <v>10</v>
      </c>
      <c r="I139" s="16">
        <f t="shared" si="34"/>
        <v>66.66666666666667</v>
      </c>
      <c r="J139" s="23">
        <v>2849899</v>
      </c>
      <c r="K139" s="11">
        <v>1498830</v>
      </c>
      <c r="L139" s="16">
        <f t="shared" si="41"/>
        <v>52.592390116281315</v>
      </c>
      <c r="M139" s="11">
        <v>1952612</v>
      </c>
      <c r="N139" s="11">
        <f t="shared" si="42"/>
        <v>3451442</v>
      </c>
      <c r="O139" s="95">
        <f t="shared" si="35"/>
        <v>1.3027574841709868</v>
      </c>
      <c r="P139" s="11">
        <f t="shared" si="43"/>
        <v>1170</v>
      </c>
      <c r="Q139" s="65">
        <f t="shared" si="36"/>
        <v>99.922</v>
      </c>
    </row>
    <row r="140" spans="1:17" s="77" customFormat="1" ht="12.75">
      <c r="A140" s="4" t="s">
        <v>263</v>
      </c>
      <c r="B140" s="1" t="s">
        <v>265</v>
      </c>
      <c r="C140" s="26">
        <v>1200000</v>
      </c>
      <c r="D140" s="25">
        <v>32</v>
      </c>
      <c r="E140" s="25">
        <v>11</v>
      </c>
      <c r="F140" s="16">
        <f t="shared" si="33"/>
        <v>34.375</v>
      </c>
      <c r="G140" s="25">
        <v>28</v>
      </c>
      <c r="H140" s="25">
        <v>4</v>
      </c>
      <c r="I140" s="16">
        <f aca="true" t="shared" si="44" ref="I140:I150">G140*100/D140</f>
        <v>87.5</v>
      </c>
      <c r="J140" s="23">
        <v>2924598</v>
      </c>
      <c r="K140" s="11">
        <v>1200000</v>
      </c>
      <c r="L140" s="16">
        <f t="shared" si="41"/>
        <v>41.03128019645777</v>
      </c>
      <c r="M140" s="11">
        <v>1722700</v>
      </c>
      <c r="N140" s="11">
        <f t="shared" si="42"/>
        <v>2922700</v>
      </c>
      <c r="O140" s="95">
        <f t="shared" si="35"/>
        <v>1.4355833333333334</v>
      </c>
      <c r="P140" s="11">
        <f t="shared" si="43"/>
        <v>0</v>
      </c>
      <c r="Q140" s="65">
        <f t="shared" si="36"/>
        <v>100</v>
      </c>
    </row>
    <row r="141" spans="1:17" s="77" customFormat="1" ht="12.75">
      <c r="A141" s="4" t="s">
        <v>266</v>
      </c>
      <c r="B141" s="1" t="s">
        <v>271</v>
      </c>
      <c r="C141" s="26">
        <v>5000000</v>
      </c>
      <c r="D141" s="25">
        <v>100</v>
      </c>
      <c r="E141" s="25">
        <v>36</v>
      </c>
      <c r="F141" s="16">
        <f t="shared" si="33"/>
        <v>36</v>
      </c>
      <c r="G141" s="25">
        <v>76</v>
      </c>
      <c r="H141" s="25">
        <v>24</v>
      </c>
      <c r="I141" s="16">
        <f t="shared" si="44"/>
        <v>76</v>
      </c>
      <c r="J141" s="23">
        <v>14806994</v>
      </c>
      <c r="K141" s="11">
        <v>5000000</v>
      </c>
      <c r="L141" s="16">
        <f t="shared" si="41"/>
        <v>33.767826204292376</v>
      </c>
      <c r="M141" s="11">
        <v>7338305</v>
      </c>
      <c r="N141" s="11">
        <f t="shared" si="42"/>
        <v>12338305</v>
      </c>
      <c r="O141" s="95">
        <f t="shared" si="35"/>
        <v>1.467661</v>
      </c>
      <c r="P141" s="11">
        <f t="shared" si="43"/>
        <v>0</v>
      </c>
      <c r="Q141" s="65">
        <f t="shared" si="36"/>
        <v>100</v>
      </c>
    </row>
    <row r="142" spans="1:17" s="77" customFormat="1" ht="12.75">
      <c r="A142" s="4" t="s">
        <v>267</v>
      </c>
      <c r="B142" s="1" t="s">
        <v>272</v>
      </c>
      <c r="C142" s="26">
        <v>1500000</v>
      </c>
      <c r="D142" s="25">
        <v>22</v>
      </c>
      <c r="E142" s="25">
        <v>22</v>
      </c>
      <c r="F142" s="16">
        <f t="shared" si="33"/>
        <v>100</v>
      </c>
      <c r="G142" s="25">
        <v>22</v>
      </c>
      <c r="H142" s="25">
        <v>0</v>
      </c>
      <c r="I142" s="16">
        <f t="shared" si="44"/>
        <v>100</v>
      </c>
      <c r="J142" s="23">
        <v>1199738</v>
      </c>
      <c r="K142" s="11">
        <v>1199738</v>
      </c>
      <c r="L142" s="16">
        <f t="shared" si="41"/>
        <v>100</v>
      </c>
      <c r="M142" s="11">
        <v>1457032</v>
      </c>
      <c r="N142" s="11">
        <f t="shared" si="42"/>
        <v>2656770</v>
      </c>
      <c r="O142" s="95">
        <f t="shared" si="35"/>
        <v>1.2144584901036726</v>
      </c>
      <c r="P142" s="11">
        <f t="shared" si="43"/>
        <v>300262</v>
      </c>
      <c r="Q142" s="65">
        <f t="shared" si="36"/>
        <v>79.98253333333334</v>
      </c>
    </row>
    <row r="143" spans="1:17" s="77" customFormat="1" ht="12.75">
      <c r="A143" s="4" t="s">
        <v>268</v>
      </c>
      <c r="B143" s="1" t="s">
        <v>273</v>
      </c>
      <c r="C143" s="26">
        <v>2000000</v>
      </c>
      <c r="D143" s="25">
        <v>21</v>
      </c>
      <c r="E143" s="25">
        <v>13</v>
      </c>
      <c r="F143" s="16">
        <f t="shared" si="33"/>
        <v>61.904761904761905</v>
      </c>
      <c r="G143" s="25">
        <v>20</v>
      </c>
      <c r="H143" s="25">
        <v>1</v>
      </c>
      <c r="I143" s="16">
        <f t="shared" si="44"/>
        <v>95.23809523809524</v>
      </c>
      <c r="J143" s="23">
        <v>2858702</v>
      </c>
      <c r="K143" s="11">
        <v>2000000</v>
      </c>
      <c r="L143" s="16">
        <f t="shared" si="41"/>
        <v>69.96182183382528</v>
      </c>
      <c r="M143" s="11">
        <v>2117102</v>
      </c>
      <c r="N143" s="11">
        <f t="shared" si="42"/>
        <v>4117102</v>
      </c>
      <c r="O143" s="95">
        <f t="shared" si="35"/>
        <v>1.058551</v>
      </c>
      <c r="P143" s="11">
        <f t="shared" si="43"/>
        <v>0</v>
      </c>
      <c r="Q143" s="65">
        <f t="shared" si="36"/>
        <v>100</v>
      </c>
    </row>
    <row r="144" spans="1:17" s="77" customFormat="1" ht="12.75">
      <c r="A144" s="4" t="s">
        <v>269</v>
      </c>
      <c r="B144" s="1" t="s">
        <v>275</v>
      </c>
      <c r="C144" s="26">
        <v>2900000</v>
      </c>
      <c r="D144" s="25">
        <v>106</v>
      </c>
      <c r="E144" s="25">
        <v>51</v>
      </c>
      <c r="F144" s="16">
        <f t="shared" si="33"/>
        <v>48.113207547169814</v>
      </c>
      <c r="G144" s="25">
        <v>86</v>
      </c>
      <c r="H144" s="25">
        <v>20</v>
      </c>
      <c r="I144" s="16">
        <f t="shared" si="44"/>
        <v>81.13207547169812</v>
      </c>
      <c r="J144" s="23">
        <v>5835549</v>
      </c>
      <c r="K144" s="11">
        <v>2900000</v>
      </c>
      <c r="L144" s="16">
        <f t="shared" si="41"/>
        <v>49.69540997770732</v>
      </c>
      <c r="M144" s="11">
        <v>10004753</v>
      </c>
      <c r="N144" s="11">
        <f t="shared" si="42"/>
        <v>12904753</v>
      </c>
      <c r="O144" s="95">
        <f t="shared" si="35"/>
        <v>3.449914827586207</v>
      </c>
      <c r="P144" s="11">
        <f t="shared" si="43"/>
        <v>0</v>
      </c>
      <c r="Q144" s="65">
        <f t="shared" si="36"/>
        <v>100</v>
      </c>
    </row>
    <row r="145" spans="1:17" s="77" customFormat="1" ht="12.75">
      <c r="A145" s="4" t="s">
        <v>270</v>
      </c>
      <c r="B145" s="1" t="s">
        <v>274</v>
      </c>
      <c r="C145" s="26">
        <v>2900000</v>
      </c>
      <c r="D145" s="25">
        <v>112</v>
      </c>
      <c r="E145" s="25">
        <v>53</v>
      </c>
      <c r="F145" s="16">
        <f t="shared" si="33"/>
        <v>47.32142857142857</v>
      </c>
      <c r="G145" s="25">
        <v>85</v>
      </c>
      <c r="H145" s="25">
        <v>27</v>
      </c>
      <c r="I145" s="16">
        <f t="shared" si="44"/>
        <v>75.89285714285714</v>
      </c>
      <c r="J145" s="23">
        <v>5982708</v>
      </c>
      <c r="K145" s="11">
        <v>2900000</v>
      </c>
      <c r="L145" s="16">
        <f t="shared" si="41"/>
        <v>48.47303261332494</v>
      </c>
      <c r="M145" s="11">
        <v>6534100</v>
      </c>
      <c r="N145" s="11">
        <f t="shared" si="42"/>
        <v>9434100</v>
      </c>
      <c r="O145" s="95">
        <f t="shared" si="35"/>
        <v>2.2531379310344826</v>
      </c>
      <c r="P145" s="11">
        <f t="shared" si="43"/>
        <v>0</v>
      </c>
      <c r="Q145" s="65">
        <f t="shared" si="36"/>
        <v>100</v>
      </c>
    </row>
    <row r="146" spans="1:17" s="77" customFormat="1" ht="12.75">
      <c r="A146" s="4" t="s">
        <v>276</v>
      </c>
      <c r="B146" s="1" t="s">
        <v>279</v>
      </c>
      <c r="C146" s="26">
        <v>500000</v>
      </c>
      <c r="D146" s="25">
        <v>77</v>
      </c>
      <c r="E146" s="25">
        <v>52</v>
      </c>
      <c r="F146" s="16">
        <f t="shared" si="33"/>
        <v>67.53246753246754</v>
      </c>
      <c r="G146" s="25">
        <v>68</v>
      </c>
      <c r="H146" s="25">
        <v>9</v>
      </c>
      <c r="I146" s="16">
        <f t="shared" si="44"/>
        <v>88.31168831168831</v>
      </c>
      <c r="J146" s="23">
        <v>736742</v>
      </c>
      <c r="K146" s="11">
        <v>500000</v>
      </c>
      <c r="L146" s="16">
        <f t="shared" si="41"/>
        <v>67.86636298731442</v>
      </c>
      <c r="M146" s="11">
        <v>521740</v>
      </c>
      <c r="N146" s="11">
        <f t="shared" si="42"/>
        <v>1021740</v>
      </c>
      <c r="O146" s="95">
        <f t="shared" si="35"/>
        <v>1.04348</v>
      </c>
      <c r="P146" s="11">
        <f t="shared" si="43"/>
        <v>0</v>
      </c>
      <c r="Q146" s="65">
        <f t="shared" si="36"/>
        <v>100</v>
      </c>
    </row>
    <row r="147" spans="1:17" s="77" customFormat="1" ht="12.75">
      <c r="A147" s="4" t="s">
        <v>277</v>
      </c>
      <c r="B147" s="1" t="s">
        <v>355</v>
      </c>
      <c r="C147" s="26">
        <v>500000</v>
      </c>
      <c r="D147" s="25">
        <v>16</v>
      </c>
      <c r="E147" s="25">
        <v>15</v>
      </c>
      <c r="F147" s="16">
        <f t="shared" si="33"/>
        <v>93.75</v>
      </c>
      <c r="G147" s="25">
        <v>15</v>
      </c>
      <c r="H147" s="25">
        <v>1</v>
      </c>
      <c r="I147" s="16">
        <f t="shared" si="44"/>
        <v>93.75</v>
      </c>
      <c r="J147" s="23">
        <v>521171</v>
      </c>
      <c r="K147" s="11">
        <v>478294</v>
      </c>
      <c r="L147" s="16">
        <f t="shared" si="41"/>
        <v>91.77294976121081</v>
      </c>
      <c r="M147" s="11">
        <v>691744</v>
      </c>
      <c r="N147" s="11">
        <f t="shared" si="42"/>
        <v>1170038</v>
      </c>
      <c r="O147" s="95">
        <f t="shared" si="35"/>
        <v>1.4462736308630257</v>
      </c>
      <c r="P147" s="11">
        <f t="shared" si="43"/>
        <v>21706</v>
      </c>
      <c r="Q147" s="65">
        <f t="shared" si="36"/>
        <v>95.6588</v>
      </c>
    </row>
    <row r="148" spans="1:17" s="77" customFormat="1" ht="12.75">
      <c r="A148" s="4" t="s">
        <v>278</v>
      </c>
      <c r="B148" s="1" t="s">
        <v>280</v>
      </c>
      <c r="C148" s="26">
        <v>1007000</v>
      </c>
      <c r="D148" s="25">
        <v>12</v>
      </c>
      <c r="E148" s="25">
        <v>7</v>
      </c>
      <c r="F148" s="16">
        <f t="shared" si="33"/>
        <v>58.333333333333336</v>
      </c>
      <c r="G148" s="25">
        <v>12</v>
      </c>
      <c r="H148" s="25">
        <v>0</v>
      </c>
      <c r="I148" s="16">
        <f t="shared" si="44"/>
        <v>100</v>
      </c>
      <c r="J148" s="23">
        <v>1659700</v>
      </c>
      <c r="K148" s="11">
        <v>1007000</v>
      </c>
      <c r="L148" s="16">
        <f t="shared" si="41"/>
        <v>60.6736157136832</v>
      </c>
      <c r="M148" s="11">
        <v>1169300</v>
      </c>
      <c r="N148" s="11">
        <f t="shared" si="42"/>
        <v>2176300</v>
      </c>
      <c r="O148" s="95">
        <f t="shared" si="35"/>
        <v>1.1611717974180735</v>
      </c>
      <c r="P148" s="11">
        <f t="shared" si="43"/>
        <v>0</v>
      </c>
      <c r="Q148" s="65">
        <f t="shared" si="36"/>
        <v>100</v>
      </c>
    </row>
    <row r="149" spans="1:17" s="78" customFormat="1" ht="12.75">
      <c r="A149" s="4" t="s">
        <v>283</v>
      </c>
      <c r="B149" s="1" t="s">
        <v>285</v>
      </c>
      <c r="C149" s="26">
        <v>1500000</v>
      </c>
      <c r="D149" s="25">
        <v>29</v>
      </c>
      <c r="E149" s="25">
        <v>20</v>
      </c>
      <c r="F149" s="16">
        <f t="shared" si="33"/>
        <v>68.96551724137932</v>
      </c>
      <c r="G149" s="25">
        <v>22</v>
      </c>
      <c r="H149" s="25">
        <v>7</v>
      </c>
      <c r="I149" s="16">
        <f t="shared" si="44"/>
        <v>75.86206896551724</v>
      </c>
      <c r="J149" s="23">
        <v>1521820</v>
      </c>
      <c r="K149" s="11">
        <v>1092280</v>
      </c>
      <c r="L149" s="16">
        <f t="shared" si="41"/>
        <v>71.774585693446</v>
      </c>
      <c r="M149" s="11">
        <v>1090029</v>
      </c>
      <c r="N149" s="11">
        <f t="shared" si="42"/>
        <v>2182309</v>
      </c>
      <c r="O149" s="95">
        <f t="shared" si="35"/>
        <v>0.997939173105797</v>
      </c>
      <c r="P149" s="11">
        <f t="shared" si="43"/>
        <v>407720</v>
      </c>
      <c r="Q149" s="65">
        <f t="shared" si="36"/>
        <v>72.81866666666667</v>
      </c>
    </row>
    <row r="150" spans="1:17" s="78" customFormat="1" ht="12.75">
      <c r="A150" s="4" t="s">
        <v>284</v>
      </c>
      <c r="B150" s="1" t="s">
        <v>286</v>
      </c>
      <c r="C150" s="26">
        <v>2000000</v>
      </c>
      <c r="D150" s="25">
        <v>87</v>
      </c>
      <c r="E150" s="25">
        <v>56</v>
      </c>
      <c r="F150" s="16">
        <f t="shared" si="33"/>
        <v>64.36781609195403</v>
      </c>
      <c r="G150" s="25">
        <v>79</v>
      </c>
      <c r="H150" s="25">
        <v>8</v>
      </c>
      <c r="I150" s="16">
        <f t="shared" si="44"/>
        <v>90.80459770114942</v>
      </c>
      <c r="J150" s="23">
        <v>3035530</v>
      </c>
      <c r="K150" s="11">
        <v>1999270</v>
      </c>
      <c r="L150" s="16">
        <f t="shared" si="41"/>
        <v>65.86230411163784</v>
      </c>
      <c r="M150" s="11">
        <v>9526230</v>
      </c>
      <c r="N150" s="11">
        <f t="shared" si="42"/>
        <v>11525500</v>
      </c>
      <c r="O150" s="95">
        <f t="shared" si="35"/>
        <v>4.764854171772697</v>
      </c>
      <c r="P150" s="11">
        <f t="shared" si="43"/>
        <v>730</v>
      </c>
      <c r="Q150" s="65">
        <f t="shared" si="36"/>
        <v>99.9635</v>
      </c>
    </row>
    <row r="151" spans="1:17" s="86" customFormat="1" ht="12.75">
      <c r="A151" s="4" t="s">
        <v>288</v>
      </c>
      <c r="B151" s="1" t="s">
        <v>291</v>
      </c>
      <c r="C151" s="26">
        <v>950000</v>
      </c>
      <c r="D151" s="25">
        <v>93</v>
      </c>
      <c r="E151" s="25">
        <v>15</v>
      </c>
      <c r="F151" s="16">
        <f t="shared" si="33"/>
        <v>16.129032258064516</v>
      </c>
      <c r="G151" s="25">
        <v>76</v>
      </c>
      <c r="H151" s="25">
        <v>17</v>
      </c>
      <c r="I151" s="16">
        <f>G151*100/D151</f>
        <v>81.72043010752688</v>
      </c>
      <c r="J151" s="23">
        <v>3040597</v>
      </c>
      <c r="K151" s="11">
        <v>948423</v>
      </c>
      <c r="L151" s="16">
        <f t="shared" si="41"/>
        <v>31.191999465894362</v>
      </c>
      <c r="M151" s="11">
        <v>1132050</v>
      </c>
      <c r="N151" s="11">
        <f>K151+M151</f>
        <v>2080473</v>
      </c>
      <c r="O151" s="95">
        <f t="shared" si="35"/>
        <v>1.193612976488339</v>
      </c>
      <c r="P151" s="11">
        <f t="shared" si="43"/>
        <v>1577</v>
      </c>
      <c r="Q151" s="65">
        <f t="shared" si="36"/>
        <v>99.834</v>
      </c>
    </row>
    <row r="152" spans="1:17" s="78" customFormat="1" ht="12.75">
      <c r="A152" s="4" t="s">
        <v>289</v>
      </c>
      <c r="B152" s="1" t="s">
        <v>292</v>
      </c>
      <c r="C152" s="26">
        <v>1000000</v>
      </c>
      <c r="D152" s="25">
        <v>23</v>
      </c>
      <c r="E152" s="25">
        <v>10</v>
      </c>
      <c r="F152" s="16">
        <f t="shared" si="33"/>
        <v>43.47826086956522</v>
      </c>
      <c r="G152" s="25">
        <v>18</v>
      </c>
      <c r="H152" s="25">
        <v>5</v>
      </c>
      <c r="I152" s="16">
        <f>G152*100/D152</f>
        <v>78.26086956521739</v>
      </c>
      <c r="J152" s="23">
        <v>1647433</v>
      </c>
      <c r="K152" s="11">
        <v>1000000</v>
      </c>
      <c r="L152" s="16">
        <f t="shared" si="41"/>
        <v>60.7004958623507</v>
      </c>
      <c r="M152" s="11">
        <v>1054741</v>
      </c>
      <c r="N152" s="11">
        <f>K152+M152</f>
        <v>2054741</v>
      </c>
      <c r="O152" s="95">
        <f t="shared" si="35"/>
        <v>1.054741</v>
      </c>
      <c r="P152" s="11">
        <f t="shared" si="43"/>
        <v>0</v>
      </c>
      <c r="Q152" s="65">
        <f t="shared" si="36"/>
        <v>100</v>
      </c>
    </row>
    <row r="153" spans="1:17" s="77" customFormat="1" ht="12.75">
      <c r="A153" s="4" t="s">
        <v>290</v>
      </c>
      <c r="B153" s="1" t="s">
        <v>293</v>
      </c>
      <c r="C153" s="26">
        <v>2000000</v>
      </c>
      <c r="D153" s="25">
        <v>16</v>
      </c>
      <c r="E153" s="25">
        <v>14</v>
      </c>
      <c r="F153" s="16">
        <f t="shared" si="33"/>
        <v>87.5</v>
      </c>
      <c r="G153" s="25">
        <v>14</v>
      </c>
      <c r="H153" s="25">
        <v>2</v>
      </c>
      <c r="I153" s="16">
        <f>G153*100/D153</f>
        <v>87.5</v>
      </c>
      <c r="J153" s="23">
        <v>1150600</v>
      </c>
      <c r="K153" s="11">
        <v>1075900</v>
      </c>
      <c r="L153" s="16">
        <f t="shared" si="41"/>
        <v>93.50773509473318</v>
      </c>
      <c r="M153" s="11">
        <v>1166899</v>
      </c>
      <c r="N153" s="11">
        <f>K153+M153</f>
        <v>2242799</v>
      </c>
      <c r="O153" s="95">
        <f t="shared" si="35"/>
        <v>1.0845794218793567</v>
      </c>
      <c r="P153" s="11">
        <f t="shared" si="43"/>
        <v>924100</v>
      </c>
      <c r="Q153" s="65">
        <f t="shared" si="36"/>
        <v>53.795</v>
      </c>
    </row>
    <row r="154" spans="1:17" ht="12.75">
      <c r="A154" s="117" t="s">
        <v>218</v>
      </c>
      <c r="B154" s="118"/>
      <c r="C154" s="12">
        <f>SUM(C118:C153)</f>
        <v>74892089</v>
      </c>
      <c r="D154" s="33">
        <f>SUM(D118:D153)</f>
        <v>1753</v>
      </c>
      <c r="E154" s="33">
        <f>SUM(E118:E153)</f>
        <v>1018</v>
      </c>
      <c r="F154" s="28">
        <f>E154*100/D154</f>
        <v>58.0718767826583</v>
      </c>
      <c r="G154" s="33">
        <f>SUM(G118:G153)</f>
        <v>1476</v>
      </c>
      <c r="H154" s="19">
        <f>SUM(H118:H153)</f>
        <v>277</v>
      </c>
      <c r="I154" s="28">
        <f>G154*100/D154</f>
        <v>84.19851682829436</v>
      </c>
      <c r="J154" s="13">
        <f>SUM(J118:J153)</f>
        <v>120861692</v>
      </c>
      <c r="K154" s="12">
        <f>SUM(K118:K153)</f>
        <v>69313367</v>
      </c>
      <c r="L154" s="28">
        <f>K154*100/J154</f>
        <v>57.34932703076836</v>
      </c>
      <c r="M154" s="12">
        <f>SUM(M118:M153)</f>
        <v>134531682</v>
      </c>
      <c r="N154" s="12">
        <f>SUM(N118:N153)</f>
        <v>203845049</v>
      </c>
      <c r="O154" s="94">
        <f t="shared" si="35"/>
        <v>1.9409197363042543</v>
      </c>
      <c r="P154" s="12">
        <f>SUM(P118:P153)</f>
        <v>5578722</v>
      </c>
      <c r="Q154" s="66">
        <f>K154/C154*100</f>
        <v>92.55098625971029</v>
      </c>
    </row>
    <row r="155" spans="16:17" ht="11.25" customHeight="1">
      <c r="P155" s="41"/>
      <c r="Q155" s="67"/>
    </row>
    <row r="156" spans="1:17" ht="12.75" customHeight="1">
      <c r="A156" s="2" t="s">
        <v>0</v>
      </c>
      <c r="B156" s="54" t="s">
        <v>133</v>
      </c>
      <c r="C156" s="119" t="s">
        <v>86</v>
      </c>
      <c r="D156" s="130" t="s">
        <v>79</v>
      </c>
      <c r="E156" s="131"/>
      <c r="F156" s="131"/>
      <c r="G156" s="132"/>
      <c r="H156" s="132"/>
      <c r="I156" s="133"/>
      <c r="J156" s="119" t="s">
        <v>88</v>
      </c>
      <c r="K156" s="134" t="s">
        <v>89</v>
      </c>
      <c r="L156" s="122" t="s">
        <v>85</v>
      </c>
      <c r="M156" s="119" t="s">
        <v>130</v>
      </c>
      <c r="N156" s="119" t="s">
        <v>129</v>
      </c>
      <c r="O156" s="122" t="s">
        <v>456</v>
      </c>
      <c r="P156" s="40" t="s">
        <v>114</v>
      </c>
      <c r="Q156" s="122" t="s">
        <v>87</v>
      </c>
    </row>
    <row r="157" spans="1:17" ht="12.75" customHeight="1">
      <c r="A157" s="5"/>
      <c r="B157" s="53" t="s">
        <v>302</v>
      </c>
      <c r="C157" s="120"/>
      <c r="D157" s="125" t="s">
        <v>78</v>
      </c>
      <c r="E157" s="127" t="s">
        <v>80</v>
      </c>
      <c r="F157" s="127" t="s">
        <v>81</v>
      </c>
      <c r="G157" s="125" t="s">
        <v>83</v>
      </c>
      <c r="H157" s="127" t="s">
        <v>82</v>
      </c>
      <c r="I157" s="128" t="s">
        <v>84</v>
      </c>
      <c r="J157" s="120"/>
      <c r="K157" s="135"/>
      <c r="L157" s="123"/>
      <c r="M157" s="137"/>
      <c r="N157" s="120"/>
      <c r="O157" s="123"/>
      <c r="P157" s="42" t="s">
        <v>115</v>
      </c>
      <c r="Q157" s="123"/>
    </row>
    <row r="158" spans="1:18" ht="50.25" customHeight="1">
      <c r="A158" s="3"/>
      <c r="B158" s="51" t="s">
        <v>537</v>
      </c>
      <c r="C158" s="121"/>
      <c r="D158" s="126"/>
      <c r="E158" s="126"/>
      <c r="F158" s="126"/>
      <c r="G158" s="126"/>
      <c r="H158" s="126"/>
      <c r="I158" s="129"/>
      <c r="J158" s="121"/>
      <c r="K158" s="136"/>
      <c r="L158" s="124"/>
      <c r="M158" s="138"/>
      <c r="N158" s="121"/>
      <c r="O158" s="124"/>
      <c r="P158" s="43"/>
      <c r="Q158" s="124"/>
      <c r="R158" s="8"/>
    </row>
    <row r="159" spans="1:17" ht="12.75">
      <c r="A159" s="1" t="s">
        <v>294</v>
      </c>
      <c r="B159" s="1" t="s">
        <v>299</v>
      </c>
      <c r="C159" s="26">
        <v>2200000</v>
      </c>
      <c r="D159" s="4">
        <v>90</v>
      </c>
      <c r="E159" s="4">
        <v>41</v>
      </c>
      <c r="F159" s="15">
        <f>E159*100/D159</f>
        <v>45.55555555555556</v>
      </c>
      <c r="G159" s="4">
        <v>77</v>
      </c>
      <c r="H159" s="4">
        <v>13</v>
      </c>
      <c r="I159" s="15">
        <f>G159*100/D159</f>
        <v>85.55555555555556</v>
      </c>
      <c r="J159" s="26">
        <v>4583158</v>
      </c>
      <c r="K159" s="26">
        <v>2200000</v>
      </c>
      <c r="L159" s="62">
        <f>K159*100/J159</f>
        <v>48.001836288428194</v>
      </c>
      <c r="M159" s="26">
        <v>3156070</v>
      </c>
      <c r="N159" s="26">
        <f>K159+M159</f>
        <v>5356070</v>
      </c>
      <c r="O159" s="96">
        <f>M159/K159</f>
        <v>1.4345772727272728</v>
      </c>
      <c r="P159" s="26">
        <f>C159-K159</f>
        <v>0</v>
      </c>
      <c r="Q159" s="62">
        <f>K159*100/C159</f>
        <v>100</v>
      </c>
    </row>
    <row r="160" spans="1:17" ht="12.75">
      <c r="A160" s="1" t="s">
        <v>295</v>
      </c>
      <c r="B160" s="1" t="s">
        <v>300</v>
      </c>
      <c r="C160" s="26">
        <v>3000000</v>
      </c>
      <c r="D160" s="4">
        <v>158</v>
      </c>
      <c r="E160" s="4">
        <v>66</v>
      </c>
      <c r="F160" s="15">
        <f>E160*100/D160</f>
        <v>41.77215189873418</v>
      </c>
      <c r="G160" s="4">
        <v>139</v>
      </c>
      <c r="H160" s="4">
        <v>19</v>
      </c>
      <c r="I160" s="15">
        <f>G160*100/D160</f>
        <v>87.9746835443038</v>
      </c>
      <c r="J160" s="26">
        <v>8224538</v>
      </c>
      <c r="K160" s="26">
        <v>2999999</v>
      </c>
      <c r="L160" s="62">
        <f>K160*100/J160</f>
        <v>36.476200851646624</v>
      </c>
      <c r="M160" s="26">
        <v>11771199</v>
      </c>
      <c r="N160" s="26">
        <f>K160+M160</f>
        <v>14771198</v>
      </c>
      <c r="O160" s="96">
        <f aca="true" t="shared" si="45" ref="O160:O190">M160/K160</f>
        <v>3.923734307911436</v>
      </c>
      <c r="P160" s="26">
        <f>C160-K160</f>
        <v>1</v>
      </c>
      <c r="Q160" s="62">
        <f>K160*100/C160</f>
        <v>99.99996666666667</v>
      </c>
    </row>
    <row r="161" spans="1:17" ht="12.75">
      <c r="A161" s="1" t="s">
        <v>296</v>
      </c>
      <c r="B161" s="1" t="s">
        <v>383</v>
      </c>
      <c r="C161" s="26">
        <v>1000000</v>
      </c>
      <c r="D161" s="4">
        <v>32</v>
      </c>
      <c r="E161" s="4">
        <v>21</v>
      </c>
      <c r="F161" s="15">
        <f>E161*100/D161</f>
        <v>65.625</v>
      </c>
      <c r="G161" s="4">
        <v>30</v>
      </c>
      <c r="H161" s="4">
        <v>2</v>
      </c>
      <c r="I161" s="15">
        <f>G161*100/D161</f>
        <v>93.75</v>
      </c>
      <c r="J161" s="26">
        <v>1482706</v>
      </c>
      <c r="K161" s="26">
        <v>999746</v>
      </c>
      <c r="L161" s="62">
        <f>K161*100/J161</f>
        <v>67.42712311139228</v>
      </c>
      <c r="M161" s="26">
        <v>1034213</v>
      </c>
      <c r="N161" s="26">
        <f>K161+M161</f>
        <v>2033959</v>
      </c>
      <c r="O161" s="96">
        <f t="shared" si="45"/>
        <v>1.034475756842238</v>
      </c>
      <c r="P161" s="26">
        <f>C161-K161</f>
        <v>254</v>
      </c>
      <c r="Q161" s="62">
        <f>K161*100/C161</f>
        <v>99.9746</v>
      </c>
    </row>
    <row r="162" spans="1:17" ht="12.75">
      <c r="A162" s="1" t="s">
        <v>297</v>
      </c>
      <c r="B162" s="1" t="s">
        <v>298</v>
      </c>
      <c r="C162" s="26">
        <v>1538000</v>
      </c>
      <c r="D162" s="4">
        <v>227</v>
      </c>
      <c r="E162" s="4">
        <v>74</v>
      </c>
      <c r="F162" s="15">
        <f>E162*100/D162</f>
        <v>32.59911894273128</v>
      </c>
      <c r="G162" s="4">
        <v>188</v>
      </c>
      <c r="H162" s="4">
        <v>39</v>
      </c>
      <c r="I162" s="15">
        <f>G162*100/D162</f>
        <v>82.81938325991189</v>
      </c>
      <c r="J162" s="26">
        <v>4444917</v>
      </c>
      <c r="K162" s="26">
        <v>1534864</v>
      </c>
      <c r="L162" s="62">
        <f>K162*100/J162</f>
        <v>34.53076851603753</v>
      </c>
      <c r="M162" s="26">
        <v>3074146</v>
      </c>
      <c r="N162" s="26">
        <f>K162+M162</f>
        <v>4609010</v>
      </c>
      <c r="O162" s="96">
        <f t="shared" si="45"/>
        <v>2.00287843092287</v>
      </c>
      <c r="P162" s="26">
        <f>C162-K162</f>
        <v>3136</v>
      </c>
      <c r="Q162" s="62">
        <f>K162*100/C162</f>
        <v>99.7960988296489</v>
      </c>
    </row>
    <row r="163" spans="1:17" s="89" customFormat="1" ht="12.75">
      <c r="A163" s="1" t="s">
        <v>303</v>
      </c>
      <c r="B163" s="1" t="s">
        <v>304</v>
      </c>
      <c r="C163" s="26">
        <v>2119000</v>
      </c>
      <c r="D163" s="4">
        <v>28</v>
      </c>
      <c r="E163" s="4">
        <v>20</v>
      </c>
      <c r="F163" s="15">
        <f>E163*100/D163</f>
        <v>71.42857142857143</v>
      </c>
      <c r="G163" s="4">
        <v>23</v>
      </c>
      <c r="H163" s="4">
        <v>5</v>
      </c>
      <c r="I163" s="15">
        <f>G163*100/D163</f>
        <v>82.14285714285714</v>
      </c>
      <c r="J163" s="26">
        <v>2856673</v>
      </c>
      <c r="K163" s="26">
        <v>2119000</v>
      </c>
      <c r="L163" s="62">
        <f>K163*100/J163</f>
        <v>74.1771984402835</v>
      </c>
      <c r="M163" s="26">
        <v>2400266</v>
      </c>
      <c r="N163" s="26">
        <f>K163+M163</f>
        <v>4519266</v>
      </c>
      <c r="O163" s="96">
        <f t="shared" si="45"/>
        <v>1.1327352524775838</v>
      </c>
      <c r="P163" s="26">
        <f>C163-K163</f>
        <v>0</v>
      </c>
      <c r="Q163" s="62">
        <f>K163*100/C163</f>
        <v>100</v>
      </c>
    </row>
    <row r="164" spans="1:17" ht="12.75">
      <c r="A164" s="1" t="s">
        <v>305</v>
      </c>
      <c r="B164" s="1" t="s">
        <v>306</v>
      </c>
      <c r="C164" s="26">
        <v>6500000</v>
      </c>
      <c r="D164" s="4">
        <v>42</v>
      </c>
      <c r="E164" s="4">
        <v>34</v>
      </c>
      <c r="F164" s="15">
        <f aca="true" t="shared" si="46" ref="F164:F189">E164*100/D164</f>
        <v>80.95238095238095</v>
      </c>
      <c r="G164" s="4">
        <v>40</v>
      </c>
      <c r="H164" s="4">
        <v>2</v>
      </c>
      <c r="I164" s="15">
        <f aca="true" t="shared" si="47" ref="I164:I189">G164*100/D164</f>
        <v>95.23809523809524</v>
      </c>
      <c r="J164" s="26">
        <v>9332528</v>
      </c>
      <c r="K164" s="26">
        <v>6500000</v>
      </c>
      <c r="L164" s="62">
        <f aca="true" t="shared" si="48" ref="L164:L189">K164*100/J164</f>
        <v>69.64886684508207</v>
      </c>
      <c r="M164" s="26">
        <v>9109442</v>
      </c>
      <c r="N164" s="26">
        <f aca="true" t="shared" si="49" ref="N164:N189">K164+M164</f>
        <v>15609442</v>
      </c>
      <c r="O164" s="96">
        <f t="shared" si="45"/>
        <v>1.4014526153846154</v>
      </c>
      <c r="P164" s="26">
        <f aca="true" t="shared" si="50" ref="P164:P189">C164-K164</f>
        <v>0</v>
      </c>
      <c r="Q164" s="62">
        <f aca="true" t="shared" si="51" ref="Q164:Q189">K164*100/C164</f>
        <v>100</v>
      </c>
    </row>
    <row r="165" spans="1:17" ht="12.75">
      <c r="A165" s="1" t="s">
        <v>307</v>
      </c>
      <c r="B165" s="1" t="s">
        <v>308</v>
      </c>
      <c r="C165" s="26">
        <v>4000000</v>
      </c>
      <c r="D165" s="4">
        <v>27</v>
      </c>
      <c r="E165" s="4">
        <v>22</v>
      </c>
      <c r="F165" s="15">
        <f t="shared" si="46"/>
        <v>81.48148148148148</v>
      </c>
      <c r="G165" s="4">
        <v>22</v>
      </c>
      <c r="H165" s="4">
        <v>5</v>
      </c>
      <c r="I165" s="15">
        <f t="shared" si="47"/>
        <v>81.48148148148148</v>
      </c>
      <c r="J165" s="26">
        <v>4538930</v>
      </c>
      <c r="K165" s="26">
        <v>3624930</v>
      </c>
      <c r="L165" s="62">
        <f t="shared" si="48"/>
        <v>79.86309548726241</v>
      </c>
      <c r="M165" s="26">
        <v>8875998</v>
      </c>
      <c r="N165" s="26">
        <f t="shared" si="49"/>
        <v>12500928</v>
      </c>
      <c r="O165" s="96">
        <f t="shared" si="45"/>
        <v>2.448598455694317</v>
      </c>
      <c r="P165" s="26">
        <f t="shared" si="50"/>
        <v>375070</v>
      </c>
      <c r="Q165" s="62">
        <f t="shared" si="51"/>
        <v>90.62325</v>
      </c>
    </row>
    <row r="166" spans="1:17" ht="12.75">
      <c r="A166" s="1" t="s">
        <v>309</v>
      </c>
      <c r="B166" s="1" t="s">
        <v>310</v>
      </c>
      <c r="C166" s="26">
        <v>2000000</v>
      </c>
      <c r="D166" s="4">
        <v>38</v>
      </c>
      <c r="E166" s="4">
        <v>15</v>
      </c>
      <c r="F166" s="15">
        <f t="shared" si="46"/>
        <v>39.473684210526315</v>
      </c>
      <c r="G166" s="4">
        <v>26</v>
      </c>
      <c r="H166" s="4">
        <v>12</v>
      </c>
      <c r="I166" s="15">
        <f t="shared" si="47"/>
        <v>68.42105263157895</v>
      </c>
      <c r="J166" s="26">
        <v>4838327</v>
      </c>
      <c r="K166" s="26">
        <v>2000000</v>
      </c>
      <c r="L166" s="62">
        <f t="shared" si="48"/>
        <v>41.33660250743697</v>
      </c>
      <c r="M166" s="26">
        <v>3376533</v>
      </c>
      <c r="N166" s="26">
        <f t="shared" si="49"/>
        <v>5376533</v>
      </c>
      <c r="O166" s="96">
        <f t="shared" si="45"/>
        <v>1.6882665</v>
      </c>
      <c r="P166" s="26">
        <f t="shared" si="50"/>
        <v>0</v>
      </c>
      <c r="Q166" s="62">
        <f t="shared" si="51"/>
        <v>100</v>
      </c>
    </row>
    <row r="167" spans="1:17" ht="12.75">
      <c r="A167" s="1" t="s">
        <v>311</v>
      </c>
      <c r="B167" s="1" t="s">
        <v>312</v>
      </c>
      <c r="C167" s="26">
        <v>1500000</v>
      </c>
      <c r="D167" s="4">
        <v>24</v>
      </c>
      <c r="E167" s="4">
        <v>13</v>
      </c>
      <c r="F167" s="15">
        <f t="shared" si="46"/>
        <v>54.166666666666664</v>
      </c>
      <c r="G167" s="4">
        <v>22</v>
      </c>
      <c r="H167" s="4">
        <v>2</v>
      </c>
      <c r="I167" s="15">
        <f t="shared" si="47"/>
        <v>91.66666666666667</v>
      </c>
      <c r="J167" s="26">
        <v>2594928</v>
      </c>
      <c r="K167" s="26">
        <v>1500000</v>
      </c>
      <c r="L167" s="62">
        <f t="shared" si="48"/>
        <v>57.805072048241804</v>
      </c>
      <c r="M167" s="26">
        <v>1418605</v>
      </c>
      <c r="N167" s="26">
        <f t="shared" si="49"/>
        <v>2918605</v>
      </c>
      <c r="O167" s="96">
        <f t="shared" si="45"/>
        <v>0.9457366666666667</v>
      </c>
      <c r="P167" s="26">
        <f t="shared" si="50"/>
        <v>0</v>
      </c>
      <c r="Q167" s="62">
        <f t="shared" si="51"/>
        <v>100</v>
      </c>
    </row>
    <row r="168" spans="1:17" ht="12.75">
      <c r="A168" s="1" t="s">
        <v>313</v>
      </c>
      <c r="B168" s="1" t="s">
        <v>314</v>
      </c>
      <c r="C168" s="26">
        <v>5500000</v>
      </c>
      <c r="D168" s="4">
        <v>73</v>
      </c>
      <c r="E168" s="4">
        <v>25</v>
      </c>
      <c r="F168" s="15">
        <f t="shared" si="46"/>
        <v>34.24657534246575</v>
      </c>
      <c r="G168" s="4">
        <v>62</v>
      </c>
      <c r="H168" s="4">
        <v>11</v>
      </c>
      <c r="I168" s="15">
        <f t="shared" si="47"/>
        <v>84.93150684931507</v>
      </c>
      <c r="J168" s="26">
        <v>11961403</v>
      </c>
      <c r="K168" s="26">
        <v>5499252</v>
      </c>
      <c r="L168" s="62">
        <f t="shared" si="48"/>
        <v>45.974974674793586</v>
      </c>
      <c r="M168" s="26">
        <v>8904769</v>
      </c>
      <c r="N168" s="26">
        <f t="shared" si="49"/>
        <v>14404021</v>
      </c>
      <c r="O168" s="96">
        <f t="shared" si="45"/>
        <v>1.6192691296925472</v>
      </c>
      <c r="P168" s="26">
        <f t="shared" si="50"/>
        <v>748</v>
      </c>
      <c r="Q168" s="62">
        <f t="shared" si="51"/>
        <v>99.9864</v>
      </c>
    </row>
    <row r="169" spans="1:17" ht="12.75">
      <c r="A169" s="87" t="s">
        <v>315</v>
      </c>
      <c r="B169" s="1" t="s">
        <v>317</v>
      </c>
      <c r="C169" s="26">
        <v>2500000</v>
      </c>
      <c r="D169" s="4">
        <v>13</v>
      </c>
      <c r="E169" s="4">
        <v>11</v>
      </c>
      <c r="F169" s="15">
        <f t="shared" si="46"/>
        <v>84.61538461538461</v>
      </c>
      <c r="G169" s="4">
        <v>12</v>
      </c>
      <c r="H169" s="4">
        <v>1</v>
      </c>
      <c r="I169" s="15">
        <f t="shared" si="47"/>
        <v>92.3076923076923</v>
      </c>
      <c r="J169" s="26">
        <v>1412251</v>
      </c>
      <c r="K169" s="26">
        <v>1241378</v>
      </c>
      <c r="L169" s="62">
        <f t="shared" si="48"/>
        <v>87.90066355060114</v>
      </c>
      <c r="M169" s="26">
        <v>2504518</v>
      </c>
      <c r="N169" s="26">
        <f t="shared" si="49"/>
        <v>3745896</v>
      </c>
      <c r="O169" s="96">
        <f t="shared" si="45"/>
        <v>2.017530518504436</v>
      </c>
      <c r="P169" s="26">
        <f t="shared" si="50"/>
        <v>1258622</v>
      </c>
      <c r="Q169" s="62">
        <f t="shared" si="51"/>
        <v>49.65512</v>
      </c>
    </row>
    <row r="170" spans="1:17" ht="12.75">
      <c r="A170" s="87" t="s">
        <v>316</v>
      </c>
      <c r="B170" s="1" t="s">
        <v>318</v>
      </c>
      <c r="C170" s="26">
        <v>5500000</v>
      </c>
      <c r="D170" s="4">
        <v>122</v>
      </c>
      <c r="E170" s="4">
        <v>40</v>
      </c>
      <c r="F170" s="15">
        <f t="shared" si="46"/>
        <v>32.78688524590164</v>
      </c>
      <c r="G170" s="4">
        <v>88</v>
      </c>
      <c r="H170" s="4">
        <v>34</v>
      </c>
      <c r="I170" s="15">
        <f t="shared" si="47"/>
        <v>72.1311475409836</v>
      </c>
      <c r="J170" s="26">
        <v>15873006</v>
      </c>
      <c r="K170" s="26">
        <v>5497642</v>
      </c>
      <c r="L170" s="62">
        <f t="shared" si="48"/>
        <v>34.63516614307334</v>
      </c>
      <c r="M170" s="26">
        <v>10247074</v>
      </c>
      <c r="N170" s="26">
        <f t="shared" si="49"/>
        <v>15744716</v>
      </c>
      <c r="O170" s="96">
        <f t="shared" si="45"/>
        <v>1.8639034698876356</v>
      </c>
      <c r="P170" s="26">
        <f t="shared" si="50"/>
        <v>2358</v>
      </c>
      <c r="Q170" s="62">
        <f t="shared" si="51"/>
        <v>99.95712727272728</v>
      </c>
    </row>
    <row r="171" spans="1:17" ht="12.75">
      <c r="A171" s="1" t="s">
        <v>319</v>
      </c>
      <c r="B171" s="1" t="s">
        <v>324</v>
      </c>
      <c r="C171" s="26">
        <v>2500000</v>
      </c>
      <c r="D171" s="4">
        <v>36</v>
      </c>
      <c r="E171" s="4">
        <v>29</v>
      </c>
      <c r="F171" s="15">
        <f t="shared" si="46"/>
        <v>80.55555555555556</v>
      </c>
      <c r="G171" s="4">
        <v>32</v>
      </c>
      <c r="H171" s="4">
        <v>4</v>
      </c>
      <c r="I171" s="15">
        <f t="shared" si="47"/>
        <v>88.88888888888889</v>
      </c>
      <c r="J171" s="26">
        <v>3034093</v>
      </c>
      <c r="K171" s="26">
        <v>2500000</v>
      </c>
      <c r="L171" s="62">
        <f t="shared" si="48"/>
        <v>82.39694696240359</v>
      </c>
      <c r="M171" s="26">
        <v>3858566</v>
      </c>
      <c r="N171" s="26">
        <f t="shared" si="49"/>
        <v>6358566</v>
      </c>
      <c r="O171" s="96">
        <f t="shared" si="45"/>
        <v>1.5434264</v>
      </c>
      <c r="P171" s="26">
        <f t="shared" si="50"/>
        <v>0</v>
      </c>
      <c r="Q171" s="62">
        <f t="shared" si="51"/>
        <v>100</v>
      </c>
    </row>
    <row r="172" spans="1:17" ht="12.75">
      <c r="A172" s="1" t="s">
        <v>320</v>
      </c>
      <c r="B172" s="1" t="s">
        <v>328</v>
      </c>
      <c r="C172" s="26">
        <v>1750000</v>
      </c>
      <c r="D172" s="4">
        <v>12</v>
      </c>
      <c r="E172" s="4">
        <v>6</v>
      </c>
      <c r="F172" s="15">
        <f t="shared" si="46"/>
        <v>50</v>
      </c>
      <c r="G172" s="4">
        <v>11</v>
      </c>
      <c r="H172" s="4">
        <v>1</v>
      </c>
      <c r="I172" s="15">
        <f t="shared" si="47"/>
        <v>91.66666666666667</v>
      </c>
      <c r="J172" s="26">
        <v>3043080</v>
      </c>
      <c r="K172" s="26">
        <v>1566600</v>
      </c>
      <c r="L172" s="62">
        <f t="shared" si="48"/>
        <v>51.48073662210655</v>
      </c>
      <c r="M172" s="26">
        <v>1302400</v>
      </c>
      <c r="N172" s="26">
        <f t="shared" si="49"/>
        <v>2869000</v>
      </c>
      <c r="O172" s="96">
        <f t="shared" si="45"/>
        <v>0.8313545257244989</v>
      </c>
      <c r="P172" s="26">
        <f t="shared" si="50"/>
        <v>183400</v>
      </c>
      <c r="Q172" s="62">
        <f t="shared" si="51"/>
        <v>89.52</v>
      </c>
    </row>
    <row r="173" spans="1:17" ht="12.75">
      <c r="A173" s="1" t="s">
        <v>321</v>
      </c>
      <c r="B173" s="1" t="s">
        <v>327</v>
      </c>
      <c r="C173" s="26">
        <v>1500000</v>
      </c>
      <c r="D173" s="4">
        <v>15</v>
      </c>
      <c r="E173" s="4">
        <v>11</v>
      </c>
      <c r="F173" s="15">
        <f t="shared" si="46"/>
        <v>73.33333333333333</v>
      </c>
      <c r="G173" s="4">
        <v>11</v>
      </c>
      <c r="H173" s="4">
        <v>4</v>
      </c>
      <c r="I173" s="15">
        <f t="shared" si="47"/>
        <v>73.33333333333333</v>
      </c>
      <c r="J173" s="26">
        <v>1434556</v>
      </c>
      <c r="K173" s="26">
        <v>1022600</v>
      </c>
      <c r="L173" s="62">
        <f t="shared" si="48"/>
        <v>71.2833796659036</v>
      </c>
      <c r="M173" s="26">
        <v>1509853</v>
      </c>
      <c r="N173" s="26">
        <f t="shared" si="49"/>
        <v>2532453</v>
      </c>
      <c r="O173" s="96">
        <f t="shared" si="45"/>
        <v>1.4764844513983963</v>
      </c>
      <c r="P173" s="26">
        <f t="shared" si="50"/>
        <v>477400</v>
      </c>
      <c r="Q173" s="62">
        <f t="shared" si="51"/>
        <v>68.17333333333333</v>
      </c>
    </row>
    <row r="174" spans="1:17" ht="12.75">
      <c r="A174" s="1" t="s">
        <v>322</v>
      </c>
      <c r="B174" s="1" t="s">
        <v>326</v>
      </c>
      <c r="C174" s="26">
        <v>2000000</v>
      </c>
      <c r="D174" s="4">
        <v>42</v>
      </c>
      <c r="E174" s="4">
        <v>30</v>
      </c>
      <c r="F174" s="15">
        <f t="shared" si="46"/>
        <v>71.42857142857143</v>
      </c>
      <c r="G174" s="4">
        <v>35</v>
      </c>
      <c r="H174" s="4">
        <v>7</v>
      </c>
      <c r="I174" s="15">
        <f t="shared" si="47"/>
        <v>83.33333333333333</v>
      </c>
      <c r="J174" s="26">
        <v>2778851</v>
      </c>
      <c r="K174" s="26">
        <v>1964451</v>
      </c>
      <c r="L174" s="62">
        <f t="shared" si="48"/>
        <v>70.69292308223794</v>
      </c>
      <c r="M174" s="26">
        <v>3705187</v>
      </c>
      <c r="N174" s="26">
        <f t="shared" si="49"/>
        <v>5669638</v>
      </c>
      <c r="O174" s="96">
        <f t="shared" si="45"/>
        <v>1.8861183098993053</v>
      </c>
      <c r="P174" s="26">
        <f t="shared" si="50"/>
        <v>35549</v>
      </c>
      <c r="Q174" s="62">
        <f t="shared" si="51"/>
        <v>98.22255</v>
      </c>
    </row>
    <row r="175" spans="1:17" ht="12.75">
      <c r="A175" s="1" t="s">
        <v>323</v>
      </c>
      <c r="B175" s="1" t="s">
        <v>325</v>
      </c>
      <c r="C175" s="26">
        <v>2000000</v>
      </c>
      <c r="D175" s="4">
        <v>15</v>
      </c>
      <c r="E175" s="4">
        <v>14</v>
      </c>
      <c r="F175" s="15">
        <f t="shared" si="46"/>
        <v>93.33333333333333</v>
      </c>
      <c r="G175" s="4">
        <v>14</v>
      </c>
      <c r="H175" s="4">
        <v>1</v>
      </c>
      <c r="I175" s="15">
        <f t="shared" si="47"/>
        <v>93.33333333333333</v>
      </c>
      <c r="J175" s="26">
        <v>771345</v>
      </c>
      <c r="K175" s="26">
        <v>703725</v>
      </c>
      <c r="L175" s="62">
        <f t="shared" si="48"/>
        <v>91.23349473970791</v>
      </c>
      <c r="M175" s="26">
        <v>1984369</v>
      </c>
      <c r="N175" s="26">
        <f t="shared" si="49"/>
        <v>2688094</v>
      </c>
      <c r="O175" s="96">
        <f t="shared" si="45"/>
        <v>2.8198074531954953</v>
      </c>
      <c r="P175" s="26">
        <f t="shared" si="50"/>
        <v>1296275</v>
      </c>
      <c r="Q175" s="62">
        <f t="shared" si="51"/>
        <v>35.18625</v>
      </c>
    </row>
    <row r="176" spans="1:17" ht="12.75">
      <c r="A176" s="1" t="s">
        <v>329</v>
      </c>
      <c r="B176" s="88" t="s">
        <v>332</v>
      </c>
      <c r="C176" s="26">
        <v>1500000</v>
      </c>
      <c r="D176" s="4">
        <v>18</v>
      </c>
      <c r="E176" s="4">
        <v>18</v>
      </c>
      <c r="F176" s="15">
        <f t="shared" si="46"/>
        <v>100</v>
      </c>
      <c r="G176" s="4">
        <v>18</v>
      </c>
      <c r="H176" s="4">
        <v>0</v>
      </c>
      <c r="I176" s="15">
        <f t="shared" si="47"/>
        <v>100</v>
      </c>
      <c r="J176" s="26">
        <v>1327704</v>
      </c>
      <c r="K176" s="26">
        <v>1327704</v>
      </c>
      <c r="L176" s="62">
        <f t="shared" si="48"/>
        <v>100</v>
      </c>
      <c r="M176" s="26">
        <v>941437</v>
      </c>
      <c r="N176" s="26">
        <f t="shared" si="49"/>
        <v>2269141</v>
      </c>
      <c r="O176" s="96">
        <f t="shared" si="45"/>
        <v>0.7090714496604665</v>
      </c>
      <c r="P176" s="26">
        <f t="shared" si="50"/>
        <v>172296</v>
      </c>
      <c r="Q176" s="62">
        <f t="shared" si="51"/>
        <v>88.5136</v>
      </c>
    </row>
    <row r="177" spans="1:17" ht="12.75">
      <c r="A177" s="1" t="s">
        <v>330</v>
      </c>
      <c r="B177" s="88" t="s">
        <v>334</v>
      </c>
      <c r="C177" s="26">
        <v>1500000</v>
      </c>
      <c r="D177" s="4">
        <v>11</v>
      </c>
      <c r="E177" s="4">
        <v>11</v>
      </c>
      <c r="F177" s="15">
        <f t="shared" si="46"/>
        <v>100</v>
      </c>
      <c r="G177" s="4">
        <v>11</v>
      </c>
      <c r="H177" s="4">
        <v>0</v>
      </c>
      <c r="I177" s="15">
        <f t="shared" si="47"/>
        <v>100</v>
      </c>
      <c r="J177" s="26">
        <v>1247881</v>
      </c>
      <c r="K177" s="26">
        <v>1173481</v>
      </c>
      <c r="L177" s="62">
        <f t="shared" si="48"/>
        <v>94.0378930362751</v>
      </c>
      <c r="M177" s="26">
        <v>1086094</v>
      </c>
      <c r="N177" s="26">
        <f t="shared" si="49"/>
        <v>2259575</v>
      </c>
      <c r="O177" s="96">
        <f t="shared" si="45"/>
        <v>0.9255318151721247</v>
      </c>
      <c r="P177" s="26">
        <f t="shared" si="50"/>
        <v>326519</v>
      </c>
      <c r="Q177" s="62">
        <f t="shared" si="51"/>
        <v>78.23206666666667</v>
      </c>
    </row>
    <row r="178" spans="1:17" ht="12.75">
      <c r="A178" s="1" t="s">
        <v>331</v>
      </c>
      <c r="B178" s="88" t="s">
        <v>333</v>
      </c>
      <c r="C178" s="26">
        <v>1750000</v>
      </c>
      <c r="D178" s="4">
        <v>37</v>
      </c>
      <c r="E178" s="4">
        <v>25</v>
      </c>
      <c r="F178" s="15">
        <f t="shared" si="46"/>
        <v>67.56756756756756</v>
      </c>
      <c r="G178" s="4">
        <v>26</v>
      </c>
      <c r="H178" s="4">
        <v>11</v>
      </c>
      <c r="I178" s="15">
        <f t="shared" si="47"/>
        <v>70.27027027027027</v>
      </c>
      <c r="J178" s="26">
        <v>2430896</v>
      </c>
      <c r="K178" s="26">
        <v>1602896</v>
      </c>
      <c r="L178" s="62">
        <f t="shared" si="48"/>
        <v>65.93848523342834</v>
      </c>
      <c r="M178" s="26">
        <v>2117823</v>
      </c>
      <c r="N178" s="26">
        <f t="shared" si="49"/>
        <v>3720719</v>
      </c>
      <c r="O178" s="96">
        <f t="shared" si="45"/>
        <v>1.3212479162715485</v>
      </c>
      <c r="P178" s="26">
        <f t="shared" si="50"/>
        <v>147104</v>
      </c>
      <c r="Q178" s="62">
        <f t="shared" si="51"/>
        <v>91.59405714285714</v>
      </c>
    </row>
    <row r="179" spans="1:17" s="89" customFormat="1" ht="12.75">
      <c r="A179" s="1" t="s">
        <v>335</v>
      </c>
      <c r="B179" s="1" t="s">
        <v>348</v>
      </c>
      <c r="C179" s="26">
        <v>1800000</v>
      </c>
      <c r="D179" s="4">
        <v>33</v>
      </c>
      <c r="E179" s="4">
        <v>26</v>
      </c>
      <c r="F179" s="15">
        <f t="shared" si="46"/>
        <v>78.78787878787878</v>
      </c>
      <c r="G179" s="4">
        <v>26</v>
      </c>
      <c r="H179" s="4">
        <v>7</v>
      </c>
      <c r="I179" s="15">
        <f t="shared" si="47"/>
        <v>78.78787878787878</v>
      </c>
      <c r="J179" s="26">
        <v>2251465</v>
      </c>
      <c r="K179" s="26">
        <v>1609762</v>
      </c>
      <c r="L179" s="62">
        <f t="shared" si="48"/>
        <v>71.49842435925054</v>
      </c>
      <c r="M179" s="26">
        <v>753165</v>
      </c>
      <c r="N179" s="26">
        <f t="shared" si="49"/>
        <v>2362927</v>
      </c>
      <c r="O179" s="96">
        <f t="shared" si="45"/>
        <v>0.4678735117365176</v>
      </c>
      <c r="P179" s="26">
        <f t="shared" si="50"/>
        <v>190238</v>
      </c>
      <c r="Q179" s="62">
        <f t="shared" si="51"/>
        <v>89.43122222222222</v>
      </c>
    </row>
    <row r="180" spans="1:17" ht="12.75">
      <c r="A180" s="1" t="s">
        <v>336</v>
      </c>
      <c r="B180" s="1" t="s">
        <v>347</v>
      </c>
      <c r="C180" s="26">
        <v>2500000</v>
      </c>
      <c r="D180" s="4">
        <v>16</v>
      </c>
      <c r="E180" s="4">
        <v>11</v>
      </c>
      <c r="F180" s="15">
        <f t="shared" si="46"/>
        <v>68.75</v>
      </c>
      <c r="G180" s="4">
        <v>15</v>
      </c>
      <c r="H180" s="4">
        <v>1</v>
      </c>
      <c r="I180" s="15">
        <f t="shared" si="47"/>
        <v>93.75</v>
      </c>
      <c r="J180" s="26">
        <v>3214000</v>
      </c>
      <c r="K180" s="26">
        <v>2500000</v>
      </c>
      <c r="L180" s="62">
        <f t="shared" si="48"/>
        <v>77.78469197261978</v>
      </c>
      <c r="M180" s="26">
        <v>3627937</v>
      </c>
      <c r="N180" s="26">
        <f t="shared" si="49"/>
        <v>6127937</v>
      </c>
      <c r="O180" s="96">
        <f t="shared" si="45"/>
        <v>1.4511748</v>
      </c>
      <c r="P180" s="26">
        <f t="shared" si="50"/>
        <v>0</v>
      </c>
      <c r="Q180" s="62">
        <f t="shared" si="51"/>
        <v>100</v>
      </c>
    </row>
    <row r="181" spans="1:17" ht="12.75">
      <c r="A181" s="1" t="s">
        <v>337</v>
      </c>
      <c r="B181" s="1" t="s">
        <v>346</v>
      </c>
      <c r="C181" s="26">
        <v>1290000</v>
      </c>
      <c r="D181" s="4">
        <v>64</v>
      </c>
      <c r="E181" s="4">
        <v>27</v>
      </c>
      <c r="F181" s="15">
        <f t="shared" si="46"/>
        <v>42.1875</v>
      </c>
      <c r="G181" s="4">
        <v>56</v>
      </c>
      <c r="H181" s="4">
        <v>8</v>
      </c>
      <c r="I181" s="15">
        <f t="shared" si="47"/>
        <v>87.5</v>
      </c>
      <c r="J181" s="26">
        <v>3069012</v>
      </c>
      <c r="K181" s="26">
        <v>1195364</v>
      </c>
      <c r="L181" s="62">
        <f t="shared" si="48"/>
        <v>38.9494729900046</v>
      </c>
      <c r="M181" s="26">
        <v>1386920</v>
      </c>
      <c r="N181" s="26">
        <f t="shared" si="49"/>
        <v>2582284</v>
      </c>
      <c r="O181" s="96">
        <f t="shared" si="45"/>
        <v>1.1602490956729499</v>
      </c>
      <c r="P181" s="26">
        <f t="shared" si="50"/>
        <v>94636</v>
      </c>
      <c r="Q181" s="62">
        <f t="shared" si="51"/>
        <v>92.66387596899224</v>
      </c>
    </row>
    <row r="182" spans="1:17" ht="12.75">
      <c r="A182" s="1" t="s">
        <v>338</v>
      </c>
      <c r="B182" s="1" t="s">
        <v>342</v>
      </c>
      <c r="C182" s="26">
        <v>1000000</v>
      </c>
      <c r="D182" s="4">
        <v>22</v>
      </c>
      <c r="E182" s="4">
        <v>10</v>
      </c>
      <c r="F182" s="15">
        <f t="shared" si="46"/>
        <v>45.45454545454545</v>
      </c>
      <c r="G182" s="4">
        <v>17</v>
      </c>
      <c r="H182" s="4">
        <v>5</v>
      </c>
      <c r="I182" s="15">
        <f t="shared" si="47"/>
        <v>77.27272727272727</v>
      </c>
      <c r="J182" s="26">
        <v>1962960</v>
      </c>
      <c r="K182" s="26">
        <v>926898</v>
      </c>
      <c r="L182" s="62">
        <f t="shared" si="48"/>
        <v>47.21940335004279</v>
      </c>
      <c r="M182" s="26">
        <v>955876</v>
      </c>
      <c r="N182" s="26">
        <f t="shared" si="49"/>
        <v>1882774</v>
      </c>
      <c r="O182" s="96">
        <f t="shared" si="45"/>
        <v>1.0312634184128135</v>
      </c>
      <c r="P182" s="26">
        <f t="shared" si="50"/>
        <v>73102</v>
      </c>
      <c r="Q182" s="62">
        <f t="shared" si="51"/>
        <v>92.6898</v>
      </c>
    </row>
    <row r="183" spans="1:17" ht="12.75">
      <c r="A183" s="1" t="s">
        <v>339</v>
      </c>
      <c r="B183" s="1" t="s">
        <v>343</v>
      </c>
      <c r="C183" s="26">
        <v>1000000</v>
      </c>
      <c r="D183" s="4">
        <v>45</v>
      </c>
      <c r="E183" s="4">
        <v>27</v>
      </c>
      <c r="F183" s="15">
        <f t="shared" si="46"/>
        <v>60</v>
      </c>
      <c r="G183" s="4">
        <v>36</v>
      </c>
      <c r="H183" s="4">
        <v>9</v>
      </c>
      <c r="I183" s="15">
        <f t="shared" si="47"/>
        <v>80</v>
      </c>
      <c r="J183" s="26">
        <v>1558822</v>
      </c>
      <c r="K183" s="26">
        <v>997010</v>
      </c>
      <c r="L183" s="62">
        <f t="shared" si="48"/>
        <v>63.95919482788926</v>
      </c>
      <c r="M183" s="26">
        <v>1158578</v>
      </c>
      <c r="N183" s="26">
        <f t="shared" si="49"/>
        <v>2155588</v>
      </c>
      <c r="O183" s="96">
        <f t="shared" si="45"/>
        <v>1.1620525370858867</v>
      </c>
      <c r="P183" s="26">
        <f t="shared" si="50"/>
        <v>2990</v>
      </c>
      <c r="Q183" s="62">
        <f t="shared" si="51"/>
        <v>99.701</v>
      </c>
    </row>
    <row r="184" spans="1:17" ht="12.75">
      <c r="A184" s="1" t="s">
        <v>340</v>
      </c>
      <c r="B184" s="1" t="s">
        <v>345</v>
      </c>
      <c r="C184" s="26">
        <v>500000</v>
      </c>
      <c r="D184" s="4">
        <v>105</v>
      </c>
      <c r="E184" s="4">
        <v>74</v>
      </c>
      <c r="F184" s="15">
        <f t="shared" si="46"/>
        <v>70.47619047619048</v>
      </c>
      <c r="G184" s="4">
        <v>93</v>
      </c>
      <c r="H184" s="4">
        <v>12</v>
      </c>
      <c r="I184" s="15">
        <f t="shared" si="47"/>
        <v>88.57142857142857</v>
      </c>
      <c r="J184" s="26">
        <v>705581</v>
      </c>
      <c r="K184" s="26">
        <v>487764</v>
      </c>
      <c r="L184" s="62">
        <f t="shared" si="48"/>
        <v>69.12941249835242</v>
      </c>
      <c r="M184" s="26">
        <v>927631</v>
      </c>
      <c r="N184" s="26">
        <f t="shared" si="49"/>
        <v>1415395</v>
      </c>
      <c r="O184" s="96">
        <f t="shared" si="45"/>
        <v>1.9018029210847869</v>
      </c>
      <c r="P184" s="26">
        <f t="shared" si="50"/>
        <v>12236</v>
      </c>
      <c r="Q184" s="62">
        <f t="shared" si="51"/>
        <v>97.5528</v>
      </c>
    </row>
    <row r="185" spans="1:17" ht="12.75">
      <c r="A185" s="1" t="s">
        <v>341</v>
      </c>
      <c r="B185" s="1" t="s">
        <v>344</v>
      </c>
      <c r="C185" s="26">
        <v>1500000</v>
      </c>
      <c r="D185" s="4">
        <v>37</v>
      </c>
      <c r="E185" s="4">
        <v>19</v>
      </c>
      <c r="F185" s="15">
        <f t="shared" si="46"/>
        <v>51.351351351351354</v>
      </c>
      <c r="G185" s="4">
        <v>19</v>
      </c>
      <c r="H185" s="4">
        <v>18</v>
      </c>
      <c r="I185" s="15">
        <f t="shared" si="47"/>
        <v>51.351351351351354</v>
      </c>
      <c r="J185" s="26">
        <v>2741128</v>
      </c>
      <c r="K185" s="26">
        <v>1476772</v>
      </c>
      <c r="L185" s="62">
        <f t="shared" si="48"/>
        <v>53.87460928493671</v>
      </c>
      <c r="M185" s="26">
        <v>1956839</v>
      </c>
      <c r="N185" s="26">
        <f t="shared" si="49"/>
        <v>3433611</v>
      </c>
      <c r="O185" s="96">
        <f t="shared" si="45"/>
        <v>1.3250786174169067</v>
      </c>
      <c r="P185" s="26">
        <f t="shared" si="50"/>
        <v>23228</v>
      </c>
      <c r="Q185" s="62">
        <f t="shared" si="51"/>
        <v>98.45146666666666</v>
      </c>
    </row>
    <row r="186" spans="1:17" ht="12.75">
      <c r="A186" s="1" t="s">
        <v>349</v>
      </c>
      <c r="B186" s="88" t="s">
        <v>352</v>
      </c>
      <c r="C186" s="26">
        <v>2000000</v>
      </c>
      <c r="D186" s="4">
        <v>103</v>
      </c>
      <c r="E186" s="4">
        <v>55</v>
      </c>
      <c r="F186" s="15">
        <f t="shared" si="46"/>
        <v>53.398058252427184</v>
      </c>
      <c r="G186" s="4">
        <v>85</v>
      </c>
      <c r="H186" s="4">
        <v>18</v>
      </c>
      <c r="I186" s="15">
        <f t="shared" si="47"/>
        <v>82.52427184466019</v>
      </c>
      <c r="J186" s="26">
        <v>3587840</v>
      </c>
      <c r="K186" s="26">
        <v>1998550</v>
      </c>
      <c r="L186" s="62">
        <f t="shared" si="48"/>
        <v>55.70343159115234</v>
      </c>
      <c r="M186" s="26">
        <v>7593050</v>
      </c>
      <c r="N186" s="26">
        <f t="shared" si="49"/>
        <v>9591600</v>
      </c>
      <c r="O186" s="96">
        <f t="shared" si="45"/>
        <v>3.7992794776212753</v>
      </c>
      <c r="P186" s="26">
        <f t="shared" si="50"/>
        <v>1450</v>
      </c>
      <c r="Q186" s="62">
        <f t="shared" si="51"/>
        <v>99.9275</v>
      </c>
    </row>
    <row r="187" spans="1:17" ht="12.75">
      <c r="A187" s="1" t="s">
        <v>350</v>
      </c>
      <c r="B187" s="88" t="s">
        <v>353</v>
      </c>
      <c r="C187" s="26">
        <v>300000</v>
      </c>
      <c r="D187" s="4">
        <v>22</v>
      </c>
      <c r="E187" s="4">
        <v>8</v>
      </c>
      <c r="F187" s="15">
        <f t="shared" si="46"/>
        <v>36.36363636363637</v>
      </c>
      <c r="G187" s="4">
        <v>18</v>
      </c>
      <c r="H187" s="4">
        <v>4</v>
      </c>
      <c r="I187" s="15">
        <f t="shared" si="47"/>
        <v>81.81818181818181</v>
      </c>
      <c r="J187" s="26">
        <v>717602</v>
      </c>
      <c r="K187" s="26">
        <v>299555</v>
      </c>
      <c r="L187" s="62">
        <f t="shared" si="48"/>
        <v>41.74389146072614</v>
      </c>
      <c r="M187" s="26">
        <v>261651</v>
      </c>
      <c r="N187" s="26">
        <f t="shared" si="49"/>
        <v>561206</v>
      </c>
      <c r="O187" s="96">
        <f t="shared" si="45"/>
        <v>0.8734656407003722</v>
      </c>
      <c r="P187" s="26">
        <f t="shared" si="50"/>
        <v>445</v>
      </c>
      <c r="Q187" s="62">
        <f t="shared" si="51"/>
        <v>99.85166666666667</v>
      </c>
    </row>
    <row r="188" spans="1:17" ht="12.75">
      <c r="A188" s="1" t="s">
        <v>351</v>
      </c>
      <c r="B188" s="88" t="s">
        <v>354</v>
      </c>
      <c r="C188" s="26">
        <v>1250000</v>
      </c>
      <c r="D188" s="4">
        <v>15</v>
      </c>
      <c r="E188" s="4">
        <v>13</v>
      </c>
      <c r="F188" s="15">
        <f t="shared" si="46"/>
        <v>86.66666666666667</v>
      </c>
      <c r="G188" s="4">
        <v>15</v>
      </c>
      <c r="H188" s="4">
        <v>0</v>
      </c>
      <c r="I188" s="15">
        <f t="shared" si="47"/>
        <v>100</v>
      </c>
      <c r="J188" s="26">
        <v>1521132</v>
      </c>
      <c r="K188" s="26">
        <v>1250000</v>
      </c>
      <c r="L188" s="62">
        <f t="shared" si="48"/>
        <v>82.17564287648935</v>
      </c>
      <c r="M188" s="26">
        <v>1957603</v>
      </c>
      <c r="N188" s="26">
        <f t="shared" si="49"/>
        <v>3207603</v>
      </c>
      <c r="O188" s="96">
        <f t="shared" si="45"/>
        <v>1.5660824</v>
      </c>
      <c r="P188" s="26">
        <f t="shared" si="50"/>
        <v>0</v>
      </c>
      <c r="Q188" s="62">
        <f t="shared" si="51"/>
        <v>100</v>
      </c>
    </row>
    <row r="189" spans="1:17" ht="12.75">
      <c r="A189" s="87" t="s">
        <v>356</v>
      </c>
      <c r="B189" s="1" t="s">
        <v>357</v>
      </c>
      <c r="C189" s="26">
        <v>2503511</v>
      </c>
      <c r="D189" s="4">
        <v>151</v>
      </c>
      <c r="E189" s="4">
        <v>48</v>
      </c>
      <c r="F189" s="15">
        <f t="shared" si="46"/>
        <v>31.788079470198674</v>
      </c>
      <c r="G189" s="4">
        <v>136</v>
      </c>
      <c r="H189" s="4">
        <v>15</v>
      </c>
      <c r="I189" s="15">
        <f t="shared" si="47"/>
        <v>90.06622516556291</v>
      </c>
      <c r="J189" s="26">
        <v>7566120</v>
      </c>
      <c r="K189" s="26">
        <v>2500560</v>
      </c>
      <c r="L189" s="62">
        <f t="shared" si="48"/>
        <v>33.04943617071894</v>
      </c>
      <c r="M189" s="26">
        <v>4355740</v>
      </c>
      <c r="N189" s="26">
        <f t="shared" si="49"/>
        <v>6856300</v>
      </c>
      <c r="O189" s="96">
        <f t="shared" si="45"/>
        <v>1.7419058130978662</v>
      </c>
      <c r="P189" s="26">
        <f t="shared" si="50"/>
        <v>2951</v>
      </c>
      <c r="Q189" s="62">
        <f t="shared" si="51"/>
        <v>99.88212554288756</v>
      </c>
    </row>
    <row r="190" spans="1:17" ht="12.75">
      <c r="A190" s="117" t="s">
        <v>301</v>
      </c>
      <c r="B190" s="118"/>
      <c r="C190" s="12">
        <f>SUM(C159:C189)</f>
        <v>67500511</v>
      </c>
      <c r="D190" s="33">
        <f>SUM(D159:D189)</f>
        <v>1673</v>
      </c>
      <c r="E190" s="19">
        <f>SUM(E159:E189)</f>
        <v>844</v>
      </c>
      <c r="F190" s="28">
        <f>E190*100/D190</f>
        <v>50.44829647340108</v>
      </c>
      <c r="G190" s="33">
        <f>SUM(G159:G189)</f>
        <v>1403</v>
      </c>
      <c r="H190" s="19">
        <f>SUM(H159:H189)</f>
        <v>270</v>
      </c>
      <c r="I190" s="28">
        <f>G190*100/D190</f>
        <v>83.86132695756126</v>
      </c>
      <c r="J190" s="13">
        <f>SUM(J159:J189)</f>
        <v>117107433</v>
      </c>
      <c r="K190" s="12">
        <f>SUM(K159:K189)</f>
        <v>62820503</v>
      </c>
      <c r="L190" s="28">
        <f>K190*100/J190</f>
        <v>53.64348051246243</v>
      </c>
      <c r="M190" s="12">
        <f>SUM(M159:M189)</f>
        <v>107313552</v>
      </c>
      <c r="N190" s="12">
        <f>SUM(N159:N189)</f>
        <v>170134055</v>
      </c>
      <c r="O190" s="97">
        <f t="shared" si="45"/>
        <v>1.7082568090866768</v>
      </c>
      <c r="P190" s="12">
        <f>SUM(P159:P189)</f>
        <v>4680008</v>
      </c>
      <c r="Q190" s="66">
        <f>K190*100/C190</f>
        <v>93.06670730240842</v>
      </c>
    </row>
    <row r="191" spans="1:17" s="76" customFormat="1" ht="15" customHeight="1">
      <c r="A191" s="69"/>
      <c r="B191" s="70"/>
      <c r="C191" s="71"/>
      <c r="D191" s="90"/>
      <c r="E191" s="72"/>
      <c r="F191" s="73"/>
      <c r="G191" s="90"/>
      <c r="H191" s="72"/>
      <c r="I191" s="73"/>
      <c r="J191" s="74"/>
      <c r="K191" s="71"/>
      <c r="L191" s="73"/>
      <c r="M191" s="71"/>
      <c r="N191" s="71"/>
      <c r="O191" s="71"/>
      <c r="P191" s="71"/>
      <c r="Q191" s="75"/>
    </row>
    <row r="192" spans="1:17" ht="12.75" customHeight="1">
      <c r="A192" s="2" t="s">
        <v>0</v>
      </c>
      <c r="B192" s="54" t="s">
        <v>133</v>
      </c>
      <c r="C192" s="119" t="s">
        <v>86</v>
      </c>
      <c r="D192" s="130" t="s">
        <v>79</v>
      </c>
      <c r="E192" s="131"/>
      <c r="F192" s="131"/>
      <c r="G192" s="132"/>
      <c r="H192" s="132"/>
      <c r="I192" s="133"/>
      <c r="J192" s="119" t="s">
        <v>88</v>
      </c>
      <c r="K192" s="134" t="s">
        <v>89</v>
      </c>
      <c r="L192" s="122" t="s">
        <v>85</v>
      </c>
      <c r="M192" s="119" t="s">
        <v>130</v>
      </c>
      <c r="N192" s="119" t="s">
        <v>129</v>
      </c>
      <c r="O192" s="122" t="s">
        <v>456</v>
      </c>
      <c r="P192" s="40" t="s">
        <v>114</v>
      </c>
      <c r="Q192" s="122" t="s">
        <v>87</v>
      </c>
    </row>
    <row r="193" spans="1:17" ht="12.75" customHeight="1">
      <c r="A193" s="5"/>
      <c r="B193" s="53" t="s">
        <v>358</v>
      </c>
      <c r="C193" s="120"/>
      <c r="D193" s="125" t="s">
        <v>78</v>
      </c>
      <c r="E193" s="127" t="s">
        <v>80</v>
      </c>
      <c r="F193" s="127" t="s">
        <v>81</v>
      </c>
      <c r="G193" s="125" t="s">
        <v>83</v>
      </c>
      <c r="H193" s="127" t="s">
        <v>82</v>
      </c>
      <c r="I193" s="128" t="s">
        <v>84</v>
      </c>
      <c r="J193" s="120"/>
      <c r="K193" s="135"/>
      <c r="L193" s="123"/>
      <c r="M193" s="137"/>
      <c r="N193" s="120"/>
      <c r="O193" s="123"/>
      <c r="P193" s="42" t="s">
        <v>115</v>
      </c>
      <c r="Q193" s="123"/>
    </row>
    <row r="194" spans="1:18" ht="50.25" customHeight="1">
      <c r="A194" s="3"/>
      <c r="B194" s="51" t="s">
        <v>537</v>
      </c>
      <c r="C194" s="121"/>
      <c r="D194" s="126"/>
      <c r="E194" s="126"/>
      <c r="F194" s="126"/>
      <c r="G194" s="126"/>
      <c r="H194" s="126"/>
      <c r="I194" s="129"/>
      <c r="J194" s="121"/>
      <c r="K194" s="136"/>
      <c r="L194" s="124"/>
      <c r="M194" s="138"/>
      <c r="N194" s="121"/>
      <c r="O194" s="124"/>
      <c r="P194" s="43"/>
      <c r="Q194" s="124"/>
      <c r="R194" s="8"/>
    </row>
    <row r="195" spans="1:17" s="76" customFormat="1" ht="12.75">
      <c r="A195" s="91" t="s">
        <v>359</v>
      </c>
      <c r="B195" s="91" t="s">
        <v>374</v>
      </c>
      <c r="C195" s="11">
        <v>1000000</v>
      </c>
      <c r="D195" s="92">
        <v>14</v>
      </c>
      <c r="E195" s="25">
        <v>12</v>
      </c>
      <c r="F195" s="16">
        <f aca="true" t="shared" si="52" ref="F195:F202">E195*100/D195</f>
        <v>85.71428571428571</v>
      </c>
      <c r="G195" s="92">
        <v>12</v>
      </c>
      <c r="H195" s="25">
        <v>2</v>
      </c>
      <c r="I195" s="16">
        <f aca="true" t="shared" si="53" ref="I195:I202">G195*100/D195</f>
        <v>85.71428571428571</v>
      </c>
      <c r="J195" s="23">
        <v>1543150</v>
      </c>
      <c r="K195" s="11">
        <v>1000000</v>
      </c>
      <c r="L195" s="16">
        <f aca="true" t="shared" si="54" ref="L195:L202">K195*100/J195</f>
        <v>64.8025143375563</v>
      </c>
      <c r="M195" s="11">
        <v>1414150</v>
      </c>
      <c r="N195" s="11">
        <f aca="true" t="shared" si="55" ref="N195:N202">K195+M195</f>
        <v>2414150</v>
      </c>
      <c r="O195" s="95">
        <f>M195/K195</f>
        <v>1.41415</v>
      </c>
      <c r="P195" s="11">
        <f aca="true" t="shared" si="56" ref="P195:P202">C195-K195</f>
        <v>0</v>
      </c>
      <c r="Q195" s="65">
        <f aca="true" t="shared" si="57" ref="Q195:Q202">K195*100/C195</f>
        <v>100</v>
      </c>
    </row>
    <row r="196" spans="1:17" s="76" customFormat="1" ht="12.75">
      <c r="A196" s="91" t="s">
        <v>360</v>
      </c>
      <c r="B196" s="91" t="s">
        <v>368</v>
      </c>
      <c r="C196" s="11">
        <v>4500000</v>
      </c>
      <c r="D196" s="92">
        <v>76</v>
      </c>
      <c r="E196" s="25">
        <v>36</v>
      </c>
      <c r="F196" s="16">
        <f t="shared" si="52"/>
        <v>47.36842105263158</v>
      </c>
      <c r="G196" s="92">
        <v>59</v>
      </c>
      <c r="H196" s="25">
        <v>17</v>
      </c>
      <c r="I196" s="16">
        <f t="shared" si="53"/>
        <v>77.63157894736842</v>
      </c>
      <c r="J196" s="23">
        <v>9779602</v>
      </c>
      <c r="K196" s="11">
        <v>4500000</v>
      </c>
      <c r="L196" s="16">
        <f t="shared" si="54"/>
        <v>46.01414249782353</v>
      </c>
      <c r="M196" s="11">
        <v>10219383</v>
      </c>
      <c r="N196" s="11">
        <f t="shared" si="55"/>
        <v>14719383</v>
      </c>
      <c r="O196" s="95">
        <f aca="true" t="shared" si="58" ref="O196:O222">M196/K196</f>
        <v>2.270974</v>
      </c>
      <c r="P196" s="11">
        <f t="shared" si="56"/>
        <v>0</v>
      </c>
      <c r="Q196" s="65">
        <f t="shared" si="57"/>
        <v>100</v>
      </c>
    </row>
    <row r="197" spans="1:17" s="76" customFormat="1" ht="12.75">
      <c r="A197" s="91" t="s">
        <v>361</v>
      </c>
      <c r="B197" s="91" t="s">
        <v>375</v>
      </c>
      <c r="C197" s="11">
        <v>1500000</v>
      </c>
      <c r="D197" s="92">
        <v>196</v>
      </c>
      <c r="E197" s="25">
        <v>82</v>
      </c>
      <c r="F197" s="16">
        <f t="shared" si="52"/>
        <v>41.83673469387755</v>
      </c>
      <c r="G197" s="92">
        <v>159</v>
      </c>
      <c r="H197" s="25">
        <v>37</v>
      </c>
      <c r="I197" s="16">
        <f t="shared" si="53"/>
        <v>81.12244897959184</v>
      </c>
      <c r="J197" s="23">
        <v>3738157</v>
      </c>
      <c r="K197" s="11">
        <v>1399591</v>
      </c>
      <c r="L197" s="16">
        <f t="shared" si="54"/>
        <v>37.440669292381244</v>
      </c>
      <c r="M197" s="11">
        <v>3878645</v>
      </c>
      <c r="N197" s="11">
        <f t="shared" si="55"/>
        <v>5278236</v>
      </c>
      <c r="O197" s="95">
        <f t="shared" si="58"/>
        <v>2.77127032111524</v>
      </c>
      <c r="P197" s="11">
        <f t="shared" si="56"/>
        <v>100409</v>
      </c>
      <c r="Q197" s="65">
        <f t="shared" si="57"/>
        <v>93.30606666666667</v>
      </c>
    </row>
    <row r="198" spans="1:17" s="76" customFormat="1" ht="12.75">
      <c r="A198" s="91" t="s">
        <v>362</v>
      </c>
      <c r="B198" s="91" t="s">
        <v>369</v>
      </c>
      <c r="C198" s="11">
        <v>3000000</v>
      </c>
      <c r="D198" s="92">
        <v>180</v>
      </c>
      <c r="E198" s="25">
        <v>68</v>
      </c>
      <c r="F198" s="16">
        <f t="shared" si="52"/>
        <v>37.77777777777778</v>
      </c>
      <c r="G198" s="92">
        <v>148</v>
      </c>
      <c r="H198" s="25">
        <v>32</v>
      </c>
      <c r="I198" s="16">
        <f t="shared" si="53"/>
        <v>82.22222222222223</v>
      </c>
      <c r="J198" s="23">
        <v>8997751</v>
      </c>
      <c r="K198" s="11">
        <v>2996342</v>
      </c>
      <c r="L198" s="16">
        <f t="shared" si="54"/>
        <v>33.301010441386964</v>
      </c>
      <c r="M198" s="11">
        <v>9606436</v>
      </c>
      <c r="N198" s="11">
        <f t="shared" si="55"/>
        <v>12602778</v>
      </c>
      <c r="O198" s="95">
        <f t="shared" si="58"/>
        <v>3.206054582554328</v>
      </c>
      <c r="P198" s="11">
        <f t="shared" si="56"/>
        <v>3658</v>
      </c>
      <c r="Q198" s="65">
        <f t="shared" si="57"/>
        <v>99.87806666666667</v>
      </c>
    </row>
    <row r="199" spans="1:17" s="76" customFormat="1" ht="12.75">
      <c r="A199" s="91" t="s">
        <v>363</v>
      </c>
      <c r="B199" s="91" t="s">
        <v>370</v>
      </c>
      <c r="C199" s="11">
        <v>500000</v>
      </c>
      <c r="D199" s="92">
        <v>36</v>
      </c>
      <c r="E199" s="25">
        <v>22</v>
      </c>
      <c r="F199" s="16">
        <f t="shared" si="52"/>
        <v>61.111111111111114</v>
      </c>
      <c r="G199" s="92">
        <v>32</v>
      </c>
      <c r="H199" s="25">
        <v>4</v>
      </c>
      <c r="I199" s="16">
        <f t="shared" si="53"/>
        <v>88.88888888888889</v>
      </c>
      <c r="J199" s="23">
        <v>803094</v>
      </c>
      <c r="K199" s="11">
        <v>500000</v>
      </c>
      <c r="L199" s="16">
        <f t="shared" si="54"/>
        <v>62.25921249567298</v>
      </c>
      <c r="M199" s="11">
        <v>766802</v>
      </c>
      <c r="N199" s="11">
        <f t="shared" si="55"/>
        <v>1266802</v>
      </c>
      <c r="O199" s="95">
        <f t="shared" si="58"/>
        <v>1.533604</v>
      </c>
      <c r="P199" s="11">
        <f t="shared" si="56"/>
        <v>0</v>
      </c>
      <c r="Q199" s="65">
        <f t="shared" si="57"/>
        <v>100</v>
      </c>
    </row>
    <row r="200" spans="1:17" s="76" customFormat="1" ht="12.75">
      <c r="A200" s="91" t="s">
        <v>364</v>
      </c>
      <c r="B200" s="91" t="s">
        <v>371</v>
      </c>
      <c r="C200" s="11">
        <v>2500000</v>
      </c>
      <c r="D200" s="92">
        <v>29</v>
      </c>
      <c r="E200" s="25">
        <v>23</v>
      </c>
      <c r="F200" s="16">
        <f t="shared" si="52"/>
        <v>79.3103448275862</v>
      </c>
      <c r="G200" s="92">
        <v>27</v>
      </c>
      <c r="H200" s="25">
        <v>2</v>
      </c>
      <c r="I200" s="16">
        <f t="shared" si="53"/>
        <v>93.10344827586206</v>
      </c>
      <c r="J200" s="23">
        <v>3477716</v>
      </c>
      <c r="K200" s="11">
        <v>2499998</v>
      </c>
      <c r="L200" s="16">
        <f t="shared" si="54"/>
        <v>71.88620347377417</v>
      </c>
      <c r="M200" s="11">
        <v>7319115</v>
      </c>
      <c r="N200" s="11">
        <f t="shared" si="55"/>
        <v>9819113</v>
      </c>
      <c r="O200" s="95">
        <f t="shared" si="58"/>
        <v>2.927648342118674</v>
      </c>
      <c r="P200" s="11">
        <f t="shared" si="56"/>
        <v>2</v>
      </c>
      <c r="Q200" s="65">
        <f t="shared" si="57"/>
        <v>99.99992</v>
      </c>
    </row>
    <row r="201" spans="1:17" s="76" customFormat="1" ht="12.75">
      <c r="A201" s="91" t="s">
        <v>365</v>
      </c>
      <c r="B201" s="91" t="s">
        <v>372</v>
      </c>
      <c r="C201" s="11">
        <v>2350000</v>
      </c>
      <c r="D201" s="92">
        <v>165</v>
      </c>
      <c r="E201" s="25">
        <v>90</v>
      </c>
      <c r="F201" s="16">
        <f t="shared" si="52"/>
        <v>54.54545454545455</v>
      </c>
      <c r="G201" s="92">
        <v>144</v>
      </c>
      <c r="H201" s="25">
        <v>21</v>
      </c>
      <c r="I201" s="16">
        <f t="shared" si="53"/>
        <v>87.27272727272727</v>
      </c>
      <c r="J201" s="23">
        <v>4278753</v>
      </c>
      <c r="K201" s="11">
        <v>2348836</v>
      </c>
      <c r="L201" s="16">
        <f t="shared" si="54"/>
        <v>54.89533983382542</v>
      </c>
      <c r="M201" s="11">
        <v>2114734</v>
      </c>
      <c r="N201" s="11">
        <f t="shared" si="55"/>
        <v>4463570</v>
      </c>
      <c r="O201" s="95">
        <f t="shared" si="58"/>
        <v>0.9003327605673619</v>
      </c>
      <c r="P201" s="11">
        <f t="shared" si="56"/>
        <v>1164</v>
      </c>
      <c r="Q201" s="65">
        <f t="shared" si="57"/>
        <v>99.95046808510638</v>
      </c>
    </row>
    <row r="202" spans="1:17" s="76" customFormat="1" ht="12.75">
      <c r="A202" s="91" t="s">
        <v>366</v>
      </c>
      <c r="B202" s="91" t="s">
        <v>373</v>
      </c>
      <c r="C202" s="11">
        <v>6500000</v>
      </c>
      <c r="D202" s="92">
        <v>108</v>
      </c>
      <c r="E202" s="25">
        <v>39</v>
      </c>
      <c r="F202" s="16">
        <f t="shared" si="52"/>
        <v>36.111111111111114</v>
      </c>
      <c r="G202" s="92">
        <v>79</v>
      </c>
      <c r="H202" s="25">
        <v>29</v>
      </c>
      <c r="I202" s="16">
        <f t="shared" si="53"/>
        <v>73.14814814814815</v>
      </c>
      <c r="J202" s="23">
        <v>14911726</v>
      </c>
      <c r="K202" s="11">
        <v>6499462</v>
      </c>
      <c r="L202" s="16">
        <f t="shared" si="54"/>
        <v>43.58624883531256</v>
      </c>
      <c r="M202" s="11">
        <v>14543804</v>
      </c>
      <c r="N202" s="11">
        <f t="shared" si="55"/>
        <v>21043266</v>
      </c>
      <c r="O202" s="95">
        <f t="shared" si="58"/>
        <v>2.2376935198636443</v>
      </c>
      <c r="P202" s="11">
        <f t="shared" si="56"/>
        <v>538</v>
      </c>
      <c r="Q202" s="65">
        <f t="shared" si="57"/>
        <v>99.99172307692308</v>
      </c>
    </row>
    <row r="203" spans="1:17" s="76" customFormat="1" ht="12.75">
      <c r="A203" s="91" t="s">
        <v>376</v>
      </c>
      <c r="B203" s="1" t="s">
        <v>380</v>
      </c>
      <c r="C203" s="11">
        <v>1000000</v>
      </c>
      <c r="D203" s="92">
        <v>23</v>
      </c>
      <c r="E203" s="25">
        <v>20</v>
      </c>
      <c r="F203" s="16">
        <f aca="true" t="shared" si="59" ref="F203:F209">E203*100/D203</f>
        <v>86.95652173913044</v>
      </c>
      <c r="G203" s="92">
        <v>22</v>
      </c>
      <c r="H203" s="25">
        <v>1</v>
      </c>
      <c r="I203" s="16">
        <f aca="true" t="shared" si="60" ref="I203:I209">G203*100/D203</f>
        <v>95.65217391304348</v>
      </c>
      <c r="J203" s="23">
        <v>1168271</v>
      </c>
      <c r="K203" s="11">
        <v>1000000</v>
      </c>
      <c r="L203" s="16">
        <f aca="true" t="shared" si="61" ref="L203:L209">K203*100/J203</f>
        <v>85.59657819119023</v>
      </c>
      <c r="M203" s="11">
        <v>819904</v>
      </c>
      <c r="N203" s="11">
        <f aca="true" t="shared" si="62" ref="N203:N209">K203+M203</f>
        <v>1819904</v>
      </c>
      <c r="O203" s="95">
        <f t="shared" si="58"/>
        <v>0.819904</v>
      </c>
      <c r="P203" s="11">
        <f aca="true" t="shared" si="63" ref="P203:P209">C203-K203</f>
        <v>0</v>
      </c>
      <c r="Q203" s="65">
        <f aca="true" t="shared" si="64" ref="Q203:Q209">K203*100/C203</f>
        <v>100</v>
      </c>
    </row>
    <row r="204" spans="1:17" s="76" customFormat="1" ht="12.75">
      <c r="A204" s="91" t="s">
        <v>377</v>
      </c>
      <c r="B204" s="1" t="s">
        <v>381</v>
      </c>
      <c r="C204" s="11">
        <v>3000000</v>
      </c>
      <c r="D204" s="92">
        <v>50</v>
      </c>
      <c r="E204" s="25">
        <v>24</v>
      </c>
      <c r="F204" s="16">
        <f t="shared" si="59"/>
        <v>48</v>
      </c>
      <c r="G204" s="92">
        <v>42</v>
      </c>
      <c r="H204" s="25">
        <v>8</v>
      </c>
      <c r="I204" s="16">
        <f t="shared" si="60"/>
        <v>84</v>
      </c>
      <c r="J204" s="23">
        <v>6734905</v>
      </c>
      <c r="K204" s="11">
        <v>2999642</v>
      </c>
      <c r="L204" s="16">
        <f t="shared" si="61"/>
        <v>44.53874256578229</v>
      </c>
      <c r="M204" s="11">
        <v>6191830</v>
      </c>
      <c r="N204" s="11">
        <f t="shared" si="62"/>
        <v>9191472</v>
      </c>
      <c r="O204" s="95">
        <f t="shared" si="58"/>
        <v>2.064189659966089</v>
      </c>
      <c r="P204" s="11">
        <f t="shared" si="63"/>
        <v>358</v>
      </c>
      <c r="Q204" s="65">
        <f t="shared" si="64"/>
        <v>99.98806666666667</v>
      </c>
    </row>
    <row r="205" spans="1:17" s="76" customFormat="1" ht="12.75">
      <c r="A205" s="91" t="s">
        <v>378</v>
      </c>
      <c r="B205" s="1" t="s">
        <v>382</v>
      </c>
      <c r="C205" s="11">
        <v>3000000</v>
      </c>
      <c r="D205" s="92">
        <v>19</v>
      </c>
      <c r="E205" s="25">
        <v>15</v>
      </c>
      <c r="F205" s="16">
        <f t="shared" si="59"/>
        <v>78.94736842105263</v>
      </c>
      <c r="G205" s="92">
        <v>15</v>
      </c>
      <c r="H205" s="25">
        <v>4</v>
      </c>
      <c r="I205" s="16">
        <f t="shared" si="60"/>
        <v>78.94736842105263</v>
      </c>
      <c r="J205" s="23">
        <v>2797824</v>
      </c>
      <c r="K205" s="11">
        <v>2204808</v>
      </c>
      <c r="L205" s="16">
        <f t="shared" si="61"/>
        <v>78.80438512215207</v>
      </c>
      <c r="M205" s="11">
        <v>3565021</v>
      </c>
      <c r="N205" s="11">
        <f t="shared" si="62"/>
        <v>5769829</v>
      </c>
      <c r="O205" s="95">
        <f t="shared" si="58"/>
        <v>1.6169303630973764</v>
      </c>
      <c r="P205" s="11">
        <f t="shared" si="63"/>
        <v>795192</v>
      </c>
      <c r="Q205" s="65">
        <f t="shared" si="64"/>
        <v>73.4936</v>
      </c>
    </row>
    <row r="206" spans="1:17" s="76" customFormat="1" ht="12.75">
      <c r="A206" s="91" t="s">
        <v>379</v>
      </c>
      <c r="B206" s="1" t="s">
        <v>384</v>
      </c>
      <c r="C206" s="11">
        <v>1300000</v>
      </c>
      <c r="D206" s="92">
        <v>31</v>
      </c>
      <c r="E206" s="25">
        <v>24</v>
      </c>
      <c r="F206" s="16">
        <f t="shared" si="59"/>
        <v>77.41935483870968</v>
      </c>
      <c r="G206" s="92">
        <v>30</v>
      </c>
      <c r="H206" s="25">
        <v>1</v>
      </c>
      <c r="I206" s="16">
        <f t="shared" si="60"/>
        <v>96.7741935483871</v>
      </c>
      <c r="J206" s="23">
        <v>1568974</v>
      </c>
      <c r="K206" s="11">
        <v>1300000</v>
      </c>
      <c r="L206" s="16">
        <f t="shared" si="61"/>
        <v>82.8566948846826</v>
      </c>
      <c r="M206" s="11">
        <v>839522</v>
      </c>
      <c r="N206" s="11">
        <f t="shared" si="62"/>
        <v>2139522</v>
      </c>
      <c r="O206" s="95">
        <f t="shared" si="58"/>
        <v>0.6457861538461539</v>
      </c>
      <c r="P206" s="11">
        <f t="shared" si="63"/>
        <v>0</v>
      </c>
      <c r="Q206" s="65">
        <f t="shared" si="64"/>
        <v>100</v>
      </c>
    </row>
    <row r="207" spans="1:17" s="76" customFormat="1" ht="12.75">
      <c r="A207" s="91" t="s">
        <v>385</v>
      </c>
      <c r="B207" s="1" t="s">
        <v>392</v>
      </c>
      <c r="C207" s="11">
        <v>1000000</v>
      </c>
      <c r="D207" s="92">
        <v>45</v>
      </c>
      <c r="E207" s="25">
        <v>36</v>
      </c>
      <c r="F207" s="16">
        <f t="shared" si="59"/>
        <v>80</v>
      </c>
      <c r="G207" s="92">
        <v>36</v>
      </c>
      <c r="H207" s="25">
        <v>9</v>
      </c>
      <c r="I207" s="16">
        <f t="shared" si="60"/>
        <v>80</v>
      </c>
      <c r="J207" s="23">
        <v>1054044</v>
      </c>
      <c r="K207" s="11">
        <v>807888</v>
      </c>
      <c r="L207" s="16">
        <f t="shared" si="61"/>
        <v>76.64651570522673</v>
      </c>
      <c r="M207" s="11">
        <v>1236761</v>
      </c>
      <c r="N207" s="11">
        <f t="shared" si="62"/>
        <v>2044649</v>
      </c>
      <c r="O207" s="95">
        <f t="shared" si="58"/>
        <v>1.5308569999801953</v>
      </c>
      <c r="P207" s="11">
        <f t="shared" si="63"/>
        <v>192112</v>
      </c>
      <c r="Q207" s="65">
        <f t="shared" si="64"/>
        <v>80.7888</v>
      </c>
    </row>
    <row r="208" spans="1:17" s="76" customFormat="1" ht="12.75">
      <c r="A208" s="91" t="s">
        <v>386</v>
      </c>
      <c r="B208" s="1" t="s">
        <v>390</v>
      </c>
      <c r="C208" s="11">
        <v>6500000</v>
      </c>
      <c r="D208" s="92">
        <v>76</v>
      </c>
      <c r="E208" s="25">
        <v>45</v>
      </c>
      <c r="F208" s="16">
        <f t="shared" si="59"/>
        <v>59.21052631578947</v>
      </c>
      <c r="G208" s="92">
        <v>51</v>
      </c>
      <c r="H208" s="25">
        <v>25</v>
      </c>
      <c r="I208" s="16">
        <f t="shared" si="60"/>
        <v>67.10526315789474</v>
      </c>
      <c r="J208" s="23">
        <v>10211689</v>
      </c>
      <c r="K208" s="11">
        <v>6446675</v>
      </c>
      <c r="L208" s="16">
        <f t="shared" si="61"/>
        <v>63.130349935255566</v>
      </c>
      <c r="M208" s="11">
        <v>11967848</v>
      </c>
      <c r="N208" s="11">
        <f t="shared" si="62"/>
        <v>18414523</v>
      </c>
      <c r="O208" s="95">
        <f t="shared" si="58"/>
        <v>1.856437310706682</v>
      </c>
      <c r="P208" s="11">
        <f t="shared" si="63"/>
        <v>53325</v>
      </c>
      <c r="Q208" s="65">
        <f t="shared" si="64"/>
        <v>99.17961538461539</v>
      </c>
    </row>
    <row r="209" spans="1:17" s="76" customFormat="1" ht="12.75">
      <c r="A209" s="91" t="s">
        <v>387</v>
      </c>
      <c r="B209" s="91" t="s">
        <v>389</v>
      </c>
      <c r="C209" s="11">
        <v>4500000</v>
      </c>
      <c r="D209" s="92">
        <v>62</v>
      </c>
      <c r="E209" s="25">
        <v>33</v>
      </c>
      <c r="F209" s="16">
        <f t="shared" si="59"/>
        <v>53.225806451612904</v>
      </c>
      <c r="G209" s="92">
        <v>55</v>
      </c>
      <c r="H209" s="25">
        <v>7</v>
      </c>
      <c r="I209" s="16">
        <f t="shared" si="60"/>
        <v>88.70967741935483</v>
      </c>
      <c r="J209" s="23">
        <v>8268306</v>
      </c>
      <c r="K209" s="11">
        <v>4500000</v>
      </c>
      <c r="L209" s="16">
        <f t="shared" si="61"/>
        <v>54.42469110359486</v>
      </c>
      <c r="M209" s="11">
        <v>10876832</v>
      </c>
      <c r="N209" s="11">
        <f t="shared" si="62"/>
        <v>15376832</v>
      </c>
      <c r="O209" s="95">
        <f t="shared" si="58"/>
        <v>2.417073777777778</v>
      </c>
      <c r="P209" s="11">
        <f t="shared" si="63"/>
        <v>0</v>
      </c>
      <c r="Q209" s="65">
        <f t="shared" si="64"/>
        <v>100</v>
      </c>
    </row>
    <row r="210" spans="1:17" s="76" customFormat="1" ht="12.75">
      <c r="A210" s="91" t="s">
        <v>388</v>
      </c>
      <c r="B210" s="1" t="s">
        <v>391</v>
      </c>
      <c r="C210" s="11">
        <v>700000</v>
      </c>
      <c r="D210" s="92">
        <v>19</v>
      </c>
      <c r="E210" s="25">
        <v>17</v>
      </c>
      <c r="F210" s="16">
        <f aca="true" t="shared" si="65" ref="F210:F220">E210*100/D210</f>
        <v>89.47368421052632</v>
      </c>
      <c r="G210" s="92">
        <v>17</v>
      </c>
      <c r="H210" s="25">
        <v>2</v>
      </c>
      <c r="I210" s="16">
        <f aca="true" t="shared" si="66" ref="I210:I220">G210*100/D210</f>
        <v>89.47368421052632</v>
      </c>
      <c r="J210" s="23">
        <v>831794</v>
      </c>
      <c r="K210" s="11">
        <v>700000</v>
      </c>
      <c r="L210" s="16">
        <f aca="true" t="shared" si="67" ref="L210:L220">K210*100/J210</f>
        <v>84.1554519508436</v>
      </c>
      <c r="M210" s="11">
        <v>1675296</v>
      </c>
      <c r="N210" s="11">
        <f aca="true" t="shared" si="68" ref="N210:N220">K210+M210</f>
        <v>2375296</v>
      </c>
      <c r="O210" s="95">
        <f t="shared" si="58"/>
        <v>2.39328</v>
      </c>
      <c r="P210" s="11">
        <f aca="true" t="shared" si="69" ref="P210:P220">C210-K210</f>
        <v>0</v>
      </c>
      <c r="Q210" s="65">
        <f aca="true" t="shared" si="70" ref="Q210:Q220">K210*100/C210</f>
        <v>100</v>
      </c>
    </row>
    <row r="211" spans="1:17" s="76" customFormat="1" ht="12.75">
      <c r="A211" s="91" t="s">
        <v>393</v>
      </c>
      <c r="B211" s="1" t="s">
        <v>451</v>
      </c>
      <c r="C211" s="11">
        <v>1500000</v>
      </c>
      <c r="D211" s="92">
        <v>22</v>
      </c>
      <c r="E211" s="25">
        <v>15</v>
      </c>
      <c r="F211" s="16">
        <f t="shared" si="65"/>
        <v>68.18181818181819</v>
      </c>
      <c r="G211" s="92">
        <v>15</v>
      </c>
      <c r="H211" s="25">
        <v>7</v>
      </c>
      <c r="I211" s="16">
        <f t="shared" si="66"/>
        <v>68.18181818181819</v>
      </c>
      <c r="J211" s="23">
        <v>2064364</v>
      </c>
      <c r="K211" s="11">
        <v>1416019</v>
      </c>
      <c r="L211" s="16">
        <f t="shared" si="67"/>
        <v>68.5934747941739</v>
      </c>
      <c r="M211" s="11">
        <v>1959778</v>
      </c>
      <c r="N211" s="11">
        <f t="shared" si="68"/>
        <v>3375797</v>
      </c>
      <c r="O211" s="95">
        <f t="shared" si="58"/>
        <v>1.3840054406049636</v>
      </c>
      <c r="P211" s="11">
        <f t="shared" si="69"/>
        <v>83981</v>
      </c>
      <c r="Q211" s="65">
        <f t="shared" si="70"/>
        <v>94.40126666666667</v>
      </c>
    </row>
    <row r="212" spans="1:17" s="76" customFormat="1" ht="12.75">
      <c r="A212" s="91" t="s">
        <v>394</v>
      </c>
      <c r="B212" s="1" t="s">
        <v>396</v>
      </c>
      <c r="C212" s="11">
        <v>2000000</v>
      </c>
      <c r="D212" s="92">
        <v>48</v>
      </c>
      <c r="E212" s="25">
        <v>29</v>
      </c>
      <c r="F212" s="16">
        <f t="shared" si="65"/>
        <v>60.416666666666664</v>
      </c>
      <c r="G212" s="92">
        <v>45</v>
      </c>
      <c r="H212" s="25">
        <v>3</v>
      </c>
      <c r="I212" s="16">
        <f t="shared" si="66"/>
        <v>93.75</v>
      </c>
      <c r="J212" s="23">
        <v>3123158</v>
      </c>
      <c r="K212" s="11">
        <v>1968848</v>
      </c>
      <c r="L212" s="16">
        <f t="shared" si="67"/>
        <v>63.04029447117309</v>
      </c>
      <c r="M212" s="11">
        <v>4572385</v>
      </c>
      <c r="N212" s="11">
        <f t="shared" si="68"/>
        <v>6541233</v>
      </c>
      <c r="O212" s="95">
        <f t="shared" si="58"/>
        <v>2.3223656676391475</v>
      </c>
      <c r="P212" s="11">
        <f t="shared" si="69"/>
        <v>31152</v>
      </c>
      <c r="Q212" s="65">
        <f t="shared" si="70"/>
        <v>98.4424</v>
      </c>
    </row>
    <row r="213" spans="1:17" s="76" customFormat="1" ht="12.75">
      <c r="A213" s="91" t="s">
        <v>395</v>
      </c>
      <c r="B213" s="1" t="s">
        <v>397</v>
      </c>
      <c r="C213" s="11">
        <v>1500000</v>
      </c>
      <c r="D213" s="92">
        <v>15</v>
      </c>
      <c r="E213" s="25">
        <v>14</v>
      </c>
      <c r="F213" s="16">
        <f t="shared" si="65"/>
        <v>93.33333333333333</v>
      </c>
      <c r="G213" s="92">
        <v>15</v>
      </c>
      <c r="H213" s="25">
        <v>0</v>
      </c>
      <c r="I213" s="16">
        <f t="shared" si="66"/>
        <v>100</v>
      </c>
      <c r="J213" s="23">
        <v>1751385</v>
      </c>
      <c r="K213" s="11">
        <v>1500000</v>
      </c>
      <c r="L213" s="16">
        <f t="shared" si="67"/>
        <v>85.64650262506531</v>
      </c>
      <c r="M213" s="11">
        <v>1390675</v>
      </c>
      <c r="N213" s="11">
        <f t="shared" si="68"/>
        <v>2890675</v>
      </c>
      <c r="O213" s="95">
        <f t="shared" si="58"/>
        <v>0.9271166666666667</v>
      </c>
      <c r="P213" s="11">
        <f t="shared" si="69"/>
        <v>0</v>
      </c>
      <c r="Q213" s="65">
        <f t="shared" si="70"/>
        <v>100</v>
      </c>
    </row>
    <row r="214" spans="1:17" s="76" customFormat="1" ht="12.75">
      <c r="A214" s="91" t="s">
        <v>398</v>
      </c>
      <c r="B214" s="1" t="s">
        <v>403</v>
      </c>
      <c r="C214" s="11">
        <v>400000</v>
      </c>
      <c r="D214" s="92">
        <v>21</v>
      </c>
      <c r="E214" s="25">
        <v>12</v>
      </c>
      <c r="F214" s="16">
        <f t="shared" si="65"/>
        <v>57.142857142857146</v>
      </c>
      <c r="G214" s="92">
        <v>17</v>
      </c>
      <c r="H214" s="25">
        <v>4</v>
      </c>
      <c r="I214" s="16">
        <f t="shared" si="66"/>
        <v>80.95238095238095</v>
      </c>
      <c r="J214" s="23">
        <v>726623</v>
      </c>
      <c r="K214" s="11">
        <v>400000</v>
      </c>
      <c r="L214" s="16">
        <f t="shared" si="67"/>
        <v>55.04917956079012</v>
      </c>
      <c r="M214" s="11">
        <v>552982</v>
      </c>
      <c r="N214" s="11">
        <f t="shared" si="68"/>
        <v>952982</v>
      </c>
      <c r="O214" s="95">
        <f t="shared" si="58"/>
        <v>1.382455</v>
      </c>
      <c r="P214" s="11">
        <f t="shared" si="69"/>
        <v>0</v>
      </c>
      <c r="Q214" s="65">
        <f t="shared" si="70"/>
        <v>100</v>
      </c>
    </row>
    <row r="215" spans="1:17" s="76" customFormat="1" ht="12.75">
      <c r="A215" s="91" t="s">
        <v>399</v>
      </c>
      <c r="B215" s="1" t="s">
        <v>404</v>
      </c>
      <c r="C215" s="11">
        <v>1000000</v>
      </c>
      <c r="D215" s="92">
        <v>26</v>
      </c>
      <c r="E215" s="25">
        <v>16</v>
      </c>
      <c r="F215" s="16">
        <f t="shared" si="65"/>
        <v>61.53846153846154</v>
      </c>
      <c r="G215" s="92">
        <v>20</v>
      </c>
      <c r="H215" s="25">
        <v>6</v>
      </c>
      <c r="I215" s="16">
        <f t="shared" si="66"/>
        <v>76.92307692307692</v>
      </c>
      <c r="J215" s="23">
        <v>1581692</v>
      </c>
      <c r="K215" s="11">
        <v>1000000</v>
      </c>
      <c r="L215" s="16">
        <f t="shared" si="67"/>
        <v>63.223434145206525</v>
      </c>
      <c r="M215" s="11">
        <v>1011102</v>
      </c>
      <c r="N215" s="11">
        <f t="shared" si="68"/>
        <v>2011102</v>
      </c>
      <c r="O215" s="95">
        <f t="shared" si="58"/>
        <v>1.011102</v>
      </c>
      <c r="P215" s="11">
        <f t="shared" si="69"/>
        <v>0</v>
      </c>
      <c r="Q215" s="65">
        <f t="shared" si="70"/>
        <v>100</v>
      </c>
    </row>
    <row r="216" spans="1:17" s="76" customFormat="1" ht="12.75">
      <c r="A216" s="91" t="s">
        <v>400</v>
      </c>
      <c r="B216" s="1" t="s">
        <v>405</v>
      </c>
      <c r="C216" s="11">
        <v>590000</v>
      </c>
      <c r="D216" s="92">
        <v>155</v>
      </c>
      <c r="E216" s="25">
        <v>70</v>
      </c>
      <c r="F216" s="16">
        <f t="shared" si="65"/>
        <v>45.16129032258065</v>
      </c>
      <c r="G216" s="92">
        <v>133</v>
      </c>
      <c r="H216" s="25">
        <v>22</v>
      </c>
      <c r="I216" s="16">
        <f t="shared" si="66"/>
        <v>85.80645161290323</v>
      </c>
      <c r="J216" s="23">
        <v>1202399</v>
      </c>
      <c r="K216" s="11">
        <v>578066</v>
      </c>
      <c r="L216" s="16">
        <f t="shared" si="67"/>
        <v>48.07605462080391</v>
      </c>
      <c r="M216" s="11">
        <v>1084546</v>
      </c>
      <c r="N216" s="11">
        <f t="shared" si="68"/>
        <v>1662612</v>
      </c>
      <c r="O216" s="95">
        <f t="shared" si="58"/>
        <v>1.8761629294924802</v>
      </c>
      <c r="P216" s="11">
        <f t="shared" si="69"/>
        <v>11934</v>
      </c>
      <c r="Q216" s="65">
        <f t="shared" si="70"/>
        <v>97.97728813559323</v>
      </c>
    </row>
    <row r="217" spans="1:17" s="76" customFormat="1" ht="12.75">
      <c r="A217" s="91" t="s">
        <v>401</v>
      </c>
      <c r="B217" s="1" t="s">
        <v>406</v>
      </c>
      <c r="C217" s="11">
        <v>2000000</v>
      </c>
      <c r="D217" s="92">
        <v>88</v>
      </c>
      <c r="E217" s="25">
        <v>65</v>
      </c>
      <c r="F217" s="16">
        <f t="shared" si="65"/>
        <v>73.86363636363636</v>
      </c>
      <c r="G217" s="92">
        <v>75</v>
      </c>
      <c r="H217" s="25">
        <v>13</v>
      </c>
      <c r="I217" s="16">
        <f t="shared" si="66"/>
        <v>85.22727272727273</v>
      </c>
      <c r="J217" s="23">
        <v>2670077</v>
      </c>
      <c r="K217" s="11">
        <v>1999960</v>
      </c>
      <c r="L217" s="16">
        <f t="shared" si="67"/>
        <v>74.90270879828559</v>
      </c>
      <c r="M217" s="11">
        <v>912749</v>
      </c>
      <c r="N217" s="11">
        <f t="shared" si="68"/>
        <v>2912709</v>
      </c>
      <c r="O217" s="95">
        <f t="shared" si="58"/>
        <v>0.45638362767255347</v>
      </c>
      <c r="P217" s="11">
        <f t="shared" si="69"/>
        <v>40</v>
      </c>
      <c r="Q217" s="65">
        <f t="shared" si="70"/>
        <v>99.998</v>
      </c>
    </row>
    <row r="218" spans="1:17" s="76" customFormat="1" ht="12.75">
      <c r="A218" s="91" t="s">
        <v>402</v>
      </c>
      <c r="B218" s="1" t="s">
        <v>407</v>
      </c>
      <c r="C218" s="11">
        <v>795000</v>
      </c>
      <c r="D218" s="92">
        <v>9</v>
      </c>
      <c r="E218" s="25">
        <v>8</v>
      </c>
      <c r="F218" s="16">
        <f t="shared" si="65"/>
        <v>88.88888888888889</v>
      </c>
      <c r="G218" s="92">
        <v>8</v>
      </c>
      <c r="H218" s="25">
        <v>1</v>
      </c>
      <c r="I218" s="16">
        <f t="shared" si="66"/>
        <v>88.88888888888889</v>
      </c>
      <c r="J218" s="23">
        <v>1048006</v>
      </c>
      <c r="K218" s="11">
        <v>795000</v>
      </c>
      <c r="L218" s="16">
        <f t="shared" si="67"/>
        <v>75.85834432245618</v>
      </c>
      <c r="M218" s="11">
        <v>2053348</v>
      </c>
      <c r="N218" s="11">
        <f t="shared" si="68"/>
        <v>2848348</v>
      </c>
      <c r="O218" s="95">
        <f t="shared" si="58"/>
        <v>2.582827672955975</v>
      </c>
      <c r="P218" s="11">
        <f t="shared" si="69"/>
        <v>0</v>
      </c>
      <c r="Q218" s="65">
        <f t="shared" si="70"/>
        <v>100</v>
      </c>
    </row>
    <row r="219" spans="1:17" s="76" customFormat="1" ht="12.75">
      <c r="A219" s="91" t="s">
        <v>408</v>
      </c>
      <c r="B219" s="1" t="s">
        <v>411</v>
      </c>
      <c r="C219" s="11">
        <v>4100000</v>
      </c>
      <c r="D219" s="92">
        <v>122</v>
      </c>
      <c r="E219" s="25">
        <v>71</v>
      </c>
      <c r="F219" s="16">
        <f t="shared" si="65"/>
        <v>58.19672131147541</v>
      </c>
      <c r="G219" s="92">
        <v>111</v>
      </c>
      <c r="H219" s="25">
        <v>11</v>
      </c>
      <c r="I219" s="16">
        <f t="shared" si="66"/>
        <v>90.98360655737704</v>
      </c>
      <c r="J219" s="23">
        <v>6293140</v>
      </c>
      <c r="K219" s="11">
        <v>4086224</v>
      </c>
      <c r="L219" s="16">
        <f t="shared" si="67"/>
        <v>64.93140149432557</v>
      </c>
      <c r="M219" s="11">
        <v>7449206</v>
      </c>
      <c r="N219" s="11">
        <f t="shared" si="68"/>
        <v>11535430</v>
      </c>
      <c r="O219" s="95">
        <f t="shared" si="58"/>
        <v>1.8230048083511818</v>
      </c>
      <c r="P219" s="11">
        <f t="shared" si="69"/>
        <v>13776</v>
      </c>
      <c r="Q219" s="65">
        <f t="shared" si="70"/>
        <v>99.664</v>
      </c>
    </row>
    <row r="220" spans="1:17" s="76" customFormat="1" ht="12.75">
      <c r="A220" s="91" t="s">
        <v>409</v>
      </c>
      <c r="B220" s="1" t="s">
        <v>412</v>
      </c>
      <c r="C220" s="11">
        <v>2000000</v>
      </c>
      <c r="D220" s="92">
        <v>115</v>
      </c>
      <c r="E220" s="25">
        <v>58</v>
      </c>
      <c r="F220" s="16">
        <f t="shared" si="65"/>
        <v>50.43478260869565</v>
      </c>
      <c r="G220" s="92">
        <v>75</v>
      </c>
      <c r="H220" s="25">
        <v>40</v>
      </c>
      <c r="I220" s="16">
        <f t="shared" si="66"/>
        <v>65.21739130434783</v>
      </c>
      <c r="J220" s="23">
        <v>3976240</v>
      </c>
      <c r="K220" s="11">
        <v>1911800</v>
      </c>
      <c r="L220" s="16">
        <f t="shared" si="67"/>
        <v>48.080598756614286</v>
      </c>
      <c r="M220" s="11">
        <v>6029436</v>
      </c>
      <c r="N220" s="11">
        <f t="shared" si="68"/>
        <v>7941236</v>
      </c>
      <c r="O220" s="95">
        <f t="shared" si="58"/>
        <v>3.153800606758029</v>
      </c>
      <c r="P220" s="11">
        <f t="shared" si="69"/>
        <v>88200</v>
      </c>
      <c r="Q220" s="65">
        <f t="shared" si="70"/>
        <v>95.59</v>
      </c>
    </row>
    <row r="221" spans="1:17" s="76" customFormat="1" ht="12.75">
      <c r="A221" s="91" t="s">
        <v>410</v>
      </c>
      <c r="B221" s="1" t="s">
        <v>413</v>
      </c>
      <c r="C221" s="11">
        <v>1500000</v>
      </c>
      <c r="D221" s="92">
        <v>8</v>
      </c>
      <c r="E221" s="25">
        <v>6</v>
      </c>
      <c r="F221" s="16">
        <f>E221*100/D221</f>
        <v>75</v>
      </c>
      <c r="G221" s="92">
        <v>8</v>
      </c>
      <c r="H221" s="25">
        <v>0</v>
      </c>
      <c r="I221" s="16">
        <f>G221*100/D221</f>
        <v>100</v>
      </c>
      <c r="J221" s="23">
        <v>1827500</v>
      </c>
      <c r="K221" s="11">
        <v>1500000</v>
      </c>
      <c r="L221" s="16">
        <f>K221*100/J221</f>
        <v>82.07934336525308</v>
      </c>
      <c r="M221" s="11">
        <v>598600</v>
      </c>
      <c r="N221" s="11">
        <f>K221+M221</f>
        <v>2098600</v>
      </c>
      <c r="O221" s="95">
        <f t="shared" si="58"/>
        <v>0.3990666666666667</v>
      </c>
      <c r="P221" s="11">
        <f>C221-K221</f>
        <v>0</v>
      </c>
      <c r="Q221" s="65">
        <f>K221*100/C221</f>
        <v>100</v>
      </c>
    </row>
    <row r="222" spans="1:17" ht="12.75">
      <c r="A222" s="117" t="s">
        <v>367</v>
      </c>
      <c r="B222" s="118"/>
      <c r="C222" s="12">
        <f>SUM(C195:C221)</f>
        <v>60235000</v>
      </c>
      <c r="D222" s="33">
        <f>SUM(D195:D221)</f>
        <v>1758</v>
      </c>
      <c r="E222" s="19">
        <f>SUM(E195:E221)</f>
        <v>950</v>
      </c>
      <c r="F222" s="28">
        <f>E222*100/D222</f>
        <v>54.0386803185438</v>
      </c>
      <c r="G222" s="33">
        <f>SUM(G195:G221)</f>
        <v>1450</v>
      </c>
      <c r="H222" s="19">
        <f>SUM(H195:H221)</f>
        <v>308</v>
      </c>
      <c r="I222" s="28">
        <f>G222*100/D222</f>
        <v>82.48009101251422</v>
      </c>
      <c r="J222" s="13">
        <f>SUM(J195:J221)</f>
        <v>106430340</v>
      </c>
      <c r="K222" s="12">
        <f>SUM(K195:K221)</f>
        <v>58859159</v>
      </c>
      <c r="L222" s="28">
        <f>K222*100/J222</f>
        <v>55.30298879060238</v>
      </c>
      <c r="M222" s="12">
        <f>SUM(M195:M221)</f>
        <v>114650890</v>
      </c>
      <c r="N222" s="12">
        <f>SUM(N195:N221)</f>
        <v>173510049</v>
      </c>
      <c r="O222" s="94">
        <f t="shared" si="58"/>
        <v>1.9478852900361692</v>
      </c>
      <c r="P222" s="12">
        <f>SUM(P195:P221)</f>
        <v>1375841</v>
      </c>
      <c r="Q222" s="28">
        <f>K222*100/C222</f>
        <v>97.71587781190338</v>
      </c>
    </row>
    <row r="223" spans="1:17" s="76" customFormat="1" ht="15" customHeight="1">
      <c r="A223" s="69"/>
      <c r="B223" s="70"/>
      <c r="C223" s="71"/>
      <c r="D223" s="90"/>
      <c r="E223" s="72"/>
      <c r="F223" s="73"/>
      <c r="G223" s="90"/>
      <c r="H223" s="72"/>
      <c r="I223" s="73"/>
      <c r="J223" s="74"/>
      <c r="K223" s="71"/>
      <c r="L223" s="73"/>
      <c r="M223" s="71"/>
      <c r="N223" s="71"/>
      <c r="O223" s="71"/>
      <c r="P223" s="71"/>
      <c r="Q223" s="75"/>
    </row>
    <row r="224" spans="1:17" ht="12.75" customHeight="1">
      <c r="A224" s="2" t="s">
        <v>0</v>
      </c>
      <c r="B224" s="54" t="s">
        <v>133</v>
      </c>
      <c r="C224" s="119" t="s">
        <v>86</v>
      </c>
      <c r="D224" s="130" t="s">
        <v>79</v>
      </c>
      <c r="E224" s="131"/>
      <c r="F224" s="131"/>
      <c r="G224" s="132"/>
      <c r="H224" s="132"/>
      <c r="I224" s="133"/>
      <c r="J224" s="119" t="s">
        <v>88</v>
      </c>
      <c r="K224" s="134" t="s">
        <v>89</v>
      </c>
      <c r="L224" s="122" t="s">
        <v>85</v>
      </c>
      <c r="M224" s="119" t="s">
        <v>130</v>
      </c>
      <c r="N224" s="119" t="s">
        <v>129</v>
      </c>
      <c r="O224" s="122" t="s">
        <v>456</v>
      </c>
      <c r="P224" s="40" t="s">
        <v>114</v>
      </c>
      <c r="Q224" s="122" t="s">
        <v>87</v>
      </c>
    </row>
    <row r="225" spans="1:17" ht="12.75" customHeight="1">
      <c r="A225" s="5"/>
      <c r="B225" s="53" t="s">
        <v>415</v>
      </c>
      <c r="C225" s="120"/>
      <c r="D225" s="125" t="s">
        <v>78</v>
      </c>
      <c r="E225" s="127" t="s">
        <v>80</v>
      </c>
      <c r="F225" s="127" t="s">
        <v>81</v>
      </c>
      <c r="G225" s="125" t="s">
        <v>83</v>
      </c>
      <c r="H225" s="127" t="s">
        <v>82</v>
      </c>
      <c r="I225" s="128" t="s">
        <v>84</v>
      </c>
      <c r="J225" s="120"/>
      <c r="K225" s="135"/>
      <c r="L225" s="123"/>
      <c r="M225" s="137"/>
      <c r="N225" s="120"/>
      <c r="O225" s="123"/>
      <c r="P225" s="42" t="s">
        <v>115</v>
      </c>
      <c r="Q225" s="123"/>
    </row>
    <row r="226" spans="1:18" ht="50.25" customHeight="1">
      <c r="A226" s="3"/>
      <c r="B226" s="51" t="s">
        <v>537</v>
      </c>
      <c r="C226" s="121"/>
      <c r="D226" s="126"/>
      <c r="E226" s="126"/>
      <c r="F226" s="126"/>
      <c r="G226" s="126"/>
      <c r="H226" s="126"/>
      <c r="I226" s="129"/>
      <c r="J226" s="121"/>
      <c r="K226" s="136"/>
      <c r="L226" s="124"/>
      <c r="M226" s="138"/>
      <c r="N226" s="121"/>
      <c r="O226" s="124"/>
      <c r="P226" s="43"/>
      <c r="Q226" s="124"/>
      <c r="R226" s="8"/>
    </row>
    <row r="227" spans="1:17" s="76" customFormat="1" ht="12.75">
      <c r="A227" s="91" t="s">
        <v>416</v>
      </c>
      <c r="B227" s="91" t="s">
        <v>422</v>
      </c>
      <c r="C227" s="11">
        <v>1200000</v>
      </c>
      <c r="D227" s="92">
        <v>8</v>
      </c>
      <c r="E227" s="25">
        <v>4</v>
      </c>
      <c r="F227" s="16">
        <f>E227*100/D227</f>
        <v>50</v>
      </c>
      <c r="G227" s="92">
        <v>4</v>
      </c>
      <c r="H227" s="25">
        <v>4</v>
      </c>
      <c r="I227" s="16">
        <f>G227*100/D227</f>
        <v>50</v>
      </c>
      <c r="J227" s="23">
        <v>338059</v>
      </c>
      <c r="K227" s="11">
        <v>177459</v>
      </c>
      <c r="L227" s="16">
        <f>K227*100/J227</f>
        <v>52.4934996553856</v>
      </c>
      <c r="M227" s="11">
        <v>271279</v>
      </c>
      <c r="N227" s="11">
        <f>K227+M227</f>
        <v>448738</v>
      </c>
      <c r="O227" s="95">
        <f>M227/K227</f>
        <v>1.5286854991857275</v>
      </c>
      <c r="P227" s="11">
        <f>C227-K227</f>
        <v>1022541</v>
      </c>
      <c r="Q227" s="65">
        <f>K227*100/C227</f>
        <v>14.78825</v>
      </c>
    </row>
    <row r="228" spans="1:17" s="76" customFormat="1" ht="12.75">
      <c r="A228" s="91" t="s">
        <v>417</v>
      </c>
      <c r="B228" s="91" t="s">
        <v>423</v>
      </c>
      <c r="C228" s="11">
        <v>6000000</v>
      </c>
      <c r="D228" s="92">
        <v>93</v>
      </c>
      <c r="E228" s="25">
        <v>46</v>
      </c>
      <c r="F228" s="16">
        <f>E228*100/D228</f>
        <v>49.46236559139785</v>
      </c>
      <c r="G228" s="92">
        <v>69</v>
      </c>
      <c r="H228" s="25">
        <v>24</v>
      </c>
      <c r="I228" s="16">
        <f>G228*100/D228</f>
        <v>74.19354838709677</v>
      </c>
      <c r="J228" s="23">
        <v>11959681</v>
      </c>
      <c r="K228" s="11">
        <v>6000000</v>
      </c>
      <c r="L228" s="16">
        <f>K228*100/J228</f>
        <v>50.168562188238965</v>
      </c>
      <c r="M228" s="11">
        <v>16046298</v>
      </c>
      <c r="N228" s="11">
        <f>K228+M228</f>
        <v>22046298</v>
      </c>
      <c r="O228" s="95">
        <f aca="true" t="shared" si="71" ref="O228:O255">M228/K228</f>
        <v>2.674383</v>
      </c>
      <c r="P228" s="11">
        <f>C228-K228</f>
        <v>0</v>
      </c>
      <c r="Q228" s="65">
        <f>K228*100/C228</f>
        <v>100</v>
      </c>
    </row>
    <row r="229" spans="1:17" s="76" customFormat="1" ht="12.75">
      <c r="A229" s="91" t="s">
        <v>418</v>
      </c>
      <c r="B229" s="91" t="s">
        <v>424</v>
      </c>
      <c r="C229" s="11">
        <v>2500000</v>
      </c>
      <c r="D229" s="92">
        <v>209</v>
      </c>
      <c r="E229" s="25">
        <v>119</v>
      </c>
      <c r="F229" s="16">
        <f aca="true" t="shared" si="72" ref="F229:F236">E229*100/D229</f>
        <v>56.9377990430622</v>
      </c>
      <c r="G229" s="92">
        <v>140</v>
      </c>
      <c r="H229" s="25">
        <v>69</v>
      </c>
      <c r="I229" s="16">
        <f aca="true" t="shared" si="73" ref="I229:I236">G229*100/D229</f>
        <v>66.98564593301435</v>
      </c>
      <c r="J229" s="23">
        <v>4683674</v>
      </c>
      <c r="K229" s="11">
        <v>2500000</v>
      </c>
      <c r="L229" s="16">
        <f aca="true" t="shared" si="74" ref="L229:L236">K229*100/J229</f>
        <v>53.37690027102655</v>
      </c>
      <c r="M229" s="11">
        <v>4429870</v>
      </c>
      <c r="N229" s="11">
        <f aca="true" t="shared" si="75" ref="N229:N236">K229+M229</f>
        <v>6929870</v>
      </c>
      <c r="O229" s="95">
        <f t="shared" si="71"/>
        <v>1.771948</v>
      </c>
      <c r="P229" s="11">
        <f aca="true" t="shared" si="76" ref="P229:P236">C229-K229</f>
        <v>0</v>
      </c>
      <c r="Q229" s="65">
        <f aca="true" t="shared" si="77" ref="Q229:Q236">K229*100/C229</f>
        <v>100</v>
      </c>
    </row>
    <row r="230" spans="1:17" s="76" customFormat="1" ht="12.75">
      <c r="A230" s="91" t="s">
        <v>419</v>
      </c>
      <c r="B230" s="91" t="s">
        <v>425</v>
      </c>
      <c r="C230" s="11">
        <v>4000000</v>
      </c>
      <c r="D230" s="92">
        <v>148</v>
      </c>
      <c r="E230" s="25">
        <v>88</v>
      </c>
      <c r="F230" s="16">
        <f t="shared" si="72"/>
        <v>59.45945945945946</v>
      </c>
      <c r="G230" s="92">
        <v>94</v>
      </c>
      <c r="H230" s="25">
        <v>54</v>
      </c>
      <c r="I230" s="16">
        <f t="shared" si="73"/>
        <v>63.513513513513516</v>
      </c>
      <c r="J230" s="23">
        <v>7084345</v>
      </c>
      <c r="K230" s="11">
        <v>4000000</v>
      </c>
      <c r="L230" s="16">
        <f t="shared" si="74"/>
        <v>56.46252405832861</v>
      </c>
      <c r="M230" s="11">
        <v>23060091</v>
      </c>
      <c r="N230" s="11">
        <f t="shared" si="75"/>
        <v>27060091</v>
      </c>
      <c r="O230" s="95">
        <f t="shared" si="71"/>
        <v>5.76502275</v>
      </c>
      <c r="P230" s="11">
        <f t="shared" si="76"/>
        <v>0</v>
      </c>
      <c r="Q230" s="65">
        <f t="shared" si="77"/>
        <v>100</v>
      </c>
    </row>
    <row r="231" spans="1:17" s="76" customFormat="1" ht="12.75">
      <c r="A231" s="91" t="s">
        <v>420</v>
      </c>
      <c r="B231" s="91" t="s">
        <v>426</v>
      </c>
      <c r="C231" s="11">
        <v>700000</v>
      </c>
      <c r="D231" s="92">
        <v>29</v>
      </c>
      <c r="E231" s="25">
        <v>26</v>
      </c>
      <c r="F231" s="16">
        <f t="shared" si="72"/>
        <v>89.65517241379311</v>
      </c>
      <c r="G231" s="92">
        <v>26</v>
      </c>
      <c r="H231" s="25">
        <v>3</v>
      </c>
      <c r="I231" s="16">
        <f t="shared" si="73"/>
        <v>89.65517241379311</v>
      </c>
      <c r="J231" s="23">
        <v>599179</v>
      </c>
      <c r="K231" s="11">
        <v>552779</v>
      </c>
      <c r="L231" s="16">
        <f t="shared" si="74"/>
        <v>92.25607038964984</v>
      </c>
      <c r="M231" s="11">
        <v>821384</v>
      </c>
      <c r="N231" s="11">
        <f t="shared" si="75"/>
        <v>1374163</v>
      </c>
      <c r="O231" s="95">
        <f t="shared" si="71"/>
        <v>1.4859175185743307</v>
      </c>
      <c r="P231" s="11">
        <f t="shared" si="76"/>
        <v>147221</v>
      </c>
      <c r="Q231" s="65">
        <f t="shared" si="77"/>
        <v>78.96842857142857</v>
      </c>
    </row>
    <row r="232" spans="1:17" s="76" customFormat="1" ht="12.75">
      <c r="A232" s="91" t="s">
        <v>421</v>
      </c>
      <c r="B232" s="91" t="s">
        <v>427</v>
      </c>
      <c r="C232" s="11">
        <v>10000000</v>
      </c>
      <c r="D232" s="92">
        <v>106</v>
      </c>
      <c r="E232" s="25">
        <v>53</v>
      </c>
      <c r="F232" s="16">
        <f t="shared" si="72"/>
        <v>50</v>
      </c>
      <c r="G232" s="92">
        <v>77</v>
      </c>
      <c r="H232" s="25">
        <v>29</v>
      </c>
      <c r="I232" s="16">
        <f t="shared" si="73"/>
        <v>72.64150943396227</v>
      </c>
      <c r="J232" s="23">
        <v>18265935</v>
      </c>
      <c r="K232" s="11">
        <v>10000000</v>
      </c>
      <c r="L232" s="16">
        <f t="shared" si="74"/>
        <v>54.74671841326491</v>
      </c>
      <c r="M232" s="11">
        <v>14405696</v>
      </c>
      <c r="N232" s="11">
        <f t="shared" si="75"/>
        <v>24405696</v>
      </c>
      <c r="O232" s="95">
        <f t="shared" si="71"/>
        <v>1.4405696</v>
      </c>
      <c r="P232" s="11">
        <f t="shared" si="76"/>
        <v>0</v>
      </c>
      <c r="Q232" s="65">
        <f t="shared" si="77"/>
        <v>100</v>
      </c>
    </row>
    <row r="233" spans="1:17" s="76" customFormat="1" ht="12.75">
      <c r="A233" s="91" t="s">
        <v>428</v>
      </c>
      <c r="B233" s="91" t="s">
        <v>509</v>
      </c>
      <c r="C233" s="11">
        <v>1200000</v>
      </c>
      <c r="D233" s="92">
        <v>38</v>
      </c>
      <c r="E233" s="25">
        <v>18</v>
      </c>
      <c r="F233" s="16">
        <f t="shared" si="72"/>
        <v>47.36842105263158</v>
      </c>
      <c r="G233" s="92">
        <v>26</v>
      </c>
      <c r="H233" s="25">
        <v>12</v>
      </c>
      <c r="I233" s="16">
        <f t="shared" si="73"/>
        <v>68.42105263157895</v>
      </c>
      <c r="J233" s="23">
        <v>2217650</v>
      </c>
      <c r="K233" s="11">
        <v>1191800</v>
      </c>
      <c r="L233" s="16">
        <f t="shared" si="74"/>
        <v>53.74157328703808</v>
      </c>
      <c r="M233" s="11">
        <v>2051446</v>
      </c>
      <c r="N233" s="11">
        <f t="shared" si="75"/>
        <v>3243246</v>
      </c>
      <c r="O233" s="95">
        <f t="shared" si="71"/>
        <v>1.721300553784192</v>
      </c>
      <c r="P233" s="11">
        <f t="shared" si="76"/>
        <v>8200</v>
      </c>
      <c r="Q233" s="65">
        <f t="shared" si="77"/>
        <v>99.31666666666666</v>
      </c>
    </row>
    <row r="234" spans="1:17" s="76" customFormat="1" ht="12.75">
      <c r="A234" s="91" t="s">
        <v>429</v>
      </c>
      <c r="B234" s="91" t="s">
        <v>437</v>
      </c>
      <c r="C234" s="11">
        <v>700000</v>
      </c>
      <c r="D234" s="92">
        <v>51</v>
      </c>
      <c r="E234" s="25">
        <v>21</v>
      </c>
      <c r="F234" s="16">
        <f t="shared" si="72"/>
        <v>41.1764705882353</v>
      </c>
      <c r="G234" s="92">
        <v>38</v>
      </c>
      <c r="H234" s="25">
        <v>13</v>
      </c>
      <c r="I234" s="16">
        <f t="shared" si="73"/>
        <v>74.50980392156863</v>
      </c>
      <c r="J234" s="23">
        <v>1296414</v>
      </c>
      <c r="K234" s="11">
        <v>693914</v>
      </c>
      <c r="L234" s="16">
        <f t="shared" si="74"/>
        <v>53.525648442549986</v>
      </c>
      <c r="M234" s="11">
        <v>577846</v>
      </c>
      <c r="N234" s="11">
        <f t="shared" si="75"/>
        <v>1271760</v>
      </c>
      <c r="O234" s="95">
        <f t="shared" si="71"/>
        <v>0.8327343157797652</v>
      </c>
      <c r="P234" s="11">
        <f t="shared" si="76"/>
        <v>6086</v>
      </c>
      <c r="Q234" s="65">
        <f t="shared" si="77"/>
        <v>99.13057142857143</v>
      </c>
    </row>
    <row r="235" spans="1:17" s="76" customFormat="1" ht="12.75">
      <c r="A235" s="91" t="s">
        <v>430</v>
      </c>
      <c r="B235" s="91" t="s">
        <v>434</v>
      </c>
      <c r="C235" s="11">
        <v>5000000</v>
      </c>
      <c r="D235" s="92">
        <v>43</v>
      </c>
      <c r="E235" s="25">
        <v>37</v>
      </c>
      <c r="F235" s="16">
        <f t="shared" si="72"/>
        <v>86.04651162790698</v>
      </c>
      <c r="G235" s="92">
        <v>37</v>
      </c>
      <c r="H235" s="25">
        <v>6</v>
      </c>
      <c r="I235" s="16">
        <f t="shared" si="73"/>
        <v>86.04651162790698</v>
      </c>
      <c r="J235" s="23">
        <v>5736507</v>
      </c>
      <c r="K235" s="11">
        <v>4912964</v>
      </c>
      <c r="L235" s="16">
        <f t="shared" si="74"/>
        <v>85.64382471772457</v>
      </c>
      <c r="M235" s="11">
        <v>8207407</v>
      </c>
      <c r="N235" s="11">
        <f t="shared" si="75"/>
        <v>13120371</v>
      </c>
      <c r="O235" s="95">
        <f t="shared" si="71"/>
        <v>1.670561192795225</v>
      </c>
      <c r="P235" s="11">
        <f t="shared" si="76"/>
        <v>87036</v>
      </c>
      <c r="Q235" s="65">
        <f t="shared" si="77"/>
        <v>98.25928</v>
      </c>
    </row>
    <row r="236" spans="1:17" s="76" customFormat="1" ht="12.75">
      <c r="A236" s="91" t="s">
        <v>431</v>
      </c>
      <c r="B236" s="91" t="s">
        <v>436</v>
      </c>
      <c r="C236" s="11">
        <v>800000</v>
      </c>
      <c r="D236" s="92">
        <v>17</v>
      </c>
      <c r="E236" s="25">
        <v>12</v>
      </c>
      <c r="F236" s="16">
        <f t="shared" si="72"/>
        <v>70.58823529411765</v>
      </c>
      <c r="G236" s="92">
        <v>12</v>
      </c>
      <c r="H236" s="25">
        <v>5</v>
      </c>
      <c r="I236" s="16">
        <f t="shared" si="73"/>
        <v>70.58823529411765</v>
      </c>
      <c r="J236" s="23">
        <v>480967</v>
      </c>
      <c r="K236" s="11">
        <v>361487</v>
      </c>
      <c r="L236" s="16">
        <f t="shared" si="74"/>
        <v>75.15837884927656</v>
      </c>
      <c r="M236" s="11">
        <v>156363</v>
      </c>
      <c r="N236" s="11">
        <f t="shared" si="75"/>
        <v>517850</v>
      </c>
      <c r="O236" s="95">
        <f t="shared" si="71"/>
        <v>0.432554974314429</v>
      </c>
      <c r="P236" s="11">
        <f t="shared" si="76"/>
        <v>438513</v>
      </c>
      <c r="Q236" s="65">
        <f t="shared" si="77"/>
        <v>45.185875</v>
      </c>
    </row>
    <row r="237" spans="1:17" s="76" customFormat="1" ht="12.75">
      <c r="A237" s="91" t="s">
        <v>432</v>
      </c>
      <c r="B237" s="91" t="s">
        <v>435</v>
      </c>
      <c r="C237" s="11">
        <v>1200000</v>
      </c>
      <c r="D237" s="92">
        <v>37</v>
      </c>
      <c r="E237" s="25">
        <v>22</v>
      </c>
      <c r="F237" s="16">
        <f>E237*100/D237</f>
        <v>59.45945945945946</v>
      </c>
      <c r="G237" s="92">
        <v>30</v>
      </c>
      <c r="H237" s="25">
        <v>7</v>
      </c>
      <c r="I237" s="16">
        <f>G237*100/D237</f>
        <v>81.08108108108108</v>
      </c>
      <c r="J237" s="23">
        <v>2066273</v>
      </c>
      <c r="K237" s="11">
        <v>1177733</v>
      </c>
      <c r="L237" s="16">
        <f>K237*100/J237</f>
        <v>56.9979378329969</v>
      </c>
      <c r="M237" s="11">
        <v>1522632</v>
      </c>
      <c r="N237" s="11">
        <f>K237+M237</f>
        <v>2700365</v>
      </c>
      <c r="O237" s="95">
        <f t="shared" si="71"/>
        <v>1.2928499074068571</v>
      </c>
      <c r="P237" s="11">
        <f>C237-K237</f>
        <v>22267</v>
      </c>
      <c r="Q237" s="65">
        <f>K237*100/C237</f>
        <v>98.14441666666667</v>
      </c>
    </row>
    <row r="238" spans="1:17" s="76" customFormat="1" ht="12.75">
      <c r="A238" s="91" t="s">
        <v>433</v>
      </c>
      <c r="B238" s="91" t="s">
        <v>438</v>
      </c>
      <c r="C238" s="11">
        <v>3000000</v>
      </c>
      <c r="D238" s="92">
        <v>1</v>
      </c>
      <c r="E238" s="25">
        <v>1</v>
      </c>
      <c r="F238" s="16">
        <f>E238*100/D238</f>
        <v>100</v>
      </c>
      <c r="G238" s="92">
        <v>1</v>
      </c>
      <c r="H238" s="25">
        <v>0</v>
      </c>
      <c r="I238" s="16">
        <f>G238*100/D238</f>
        <v>100</v>
      </c>
      <c r="J238" s="23">
        <v>65000</v>
      </c>
      <c r="K238" s="11">
        <v>65000</v>
      </c>
      <c r="L238" s="16">
        <f>K238*100/J238</f>
        <v>100</v>
      </c>
      <c r="M238" s="11">
        <v>100000</v>
      </c>
      <c r="N238" s="11">
        <f>K238+M238</f>
        <v>165000</v>
      </c>
      <c r="O238" s="95">
        <f t="shared" si="71"/>
        <v>1.5384615384615385</v>
      </c>
      <c r="P238" s="11">
        <f>C238-K238</f>
        <v>2935000</v>
      </c>
      <c r="Q238" s="65">
        <f>K238*100/C238</f>
        <v>2.1666666666666665</v>
      </c>
    </row>
    <row r="239" spans="1:17" s="76" customFormat="1" ht="12.75">
      <c r="A239" s="91" t="s">
        <v>439</v>
      </c>
      <c r="B239" s="91" t="s">
        <v>446</v>
      </c>
      <c r="C239" s="11">
        <v>500000</v>
      </c>
      <c r="D239" s="92">
        <v>27</v>
      </c>
      <c r="E239" s="25">
        <v>13</v>
      </c>
      <c r="F239" s="16">
        <f>E239*100/D239</f>
        <v>48.148148148148145</v>
      </c>
      <c r="G239" s="92">
        <v>21</v>
      </c>
      <c r="H239" s="25">
        <v>6</v>
      </c>
      <c r="I239" s="16">
        <f>G239*100/D239</f>
        <v>77.77777777777777</v>
      </c>
      <c r="J239" s="23">
        <v>1006144</v>
      </c>
      <c r="K239" s="11">
        <v>500000</v>
      </c>
      <c r="L239" s="16">
        <f>K239*100/J239</f>
        <v>49.69467591120158</v>
      </c>
      <c r="M239" s="11">
        <v>553152</v>
      </c>
      <c r="N239" s="11">
        <f>K239+M239</f>
        <v>1053152</v>
      </c>
      <c r="O239" s="95">
        <f t="shared" si="71"/>
        <v>1.106304</v>
      </c>
      <c r="P239" s="11">
        <f>C239-K239</f>
        <v>0</v>
      </c>
      <c r="Q239" s="65">
        <f>K239*100/C239</f>
        <v>100</v>
      </c>
    </row>
    <row r="240" spans="1:17" s="76" customFormat="1" ht="12.75">
      <c r="A240" s="91" t="s">
        <v>440</v>
      </c>
      <c r="B240" s="91" t="s">
        <v>443</v>
      </c>
      <c r="C240" s="11">
        <v>6000000</v>
      </c>
      <c r="D240" s="92">
        <v>57</v>
      </c>
      <c r="E240" s="25">
        <v>47</v>
      </c>
      <c r="F240" s="16">
        <f>E240*100/D240</f>
        <v>82.45614035087719</v>
      </c>
      <c r="G240" s="92">
        <v>47</v>
      </c>
      <c r="H240" s="25">
        <v>10</v>
      </c>
      <c r="I240" s="16">
        <f>G240*100/D240</f>
        <v>82.45614035087719</v>
      </c>
      <c r="J240" s="23">
        <v>6857652</v>
      </c>
      <c r="K240" s="11">
        <v>5768276</v>
      </c>
      <c r="L240" s="16">
        <f>K240*100/J240</f>
        <v>84.11444616903862</v>
      </c>
      <c r="M240" s="11">
        <v>16139930</v>
      </c>
      <c r="N240" s="11">
        <f>K240+M240</f>
        <v>21908206</v>
      </c>
      <c r="O240" s="95">
        <f t="shared" si="71"/>
        <v>2.7980509254411543</v>
      </c>
      <c r="P240" s="11">
        <f>C240-K240</f>
        <v>231724</v>
      </c>
      <c r="Q240" s="65">
        <f>K240*100/C240</f>
        <v>96.13793333333334</v>
      </c>
    </row>
    <row r="241" spans="1:17" s="76" customFormat="1" ht="12.75">
      <c r="A241" s="91" t="s">
        <v>441</v>
      </c>
      <c r="B241" s="91" t="s">
        <v>445</v>
      </c>
      <c r="C241" s="11">
        <v>1500000</v>
      </c>
      <c r="D241" s="92">
        <v>21</v>
      </c>
      <c r="E241" s="25">
        <v>19</v>
      </c>
      <c r="F241" s="16">
        <f aca="true" t="shared" si="78" ref="F241:F255">E241*100/D241</f>
        <v>90.47619047619048</v>
      </c>
      <c r="G241" s="92">
        <v>21</v>
      </c>
      <c r="H241" s="25">
        <v>0</v>
      </c>
      <c r="I241" s="16">
        <f aca="true" t="shared" si="79" ref="I241:I255">G241*100/D241</f>
        <v>100</v>
      </c>
      <c r="J241" s="23">
        <v>1809203</v>
      </c>
      <c r="K241" s="11">
        <v>1500000</v>
      </c>
      <c r="L241" s="16">
        <f aca="true" t="shared" si="80" ref="L241:L255">K241*100/J241</f>
        <v>82.90943581234389</v>
      </c>
      <c r="M241" s="11">
        <v>2104087</v>
      </c>
      <c r="N241" s="11">
        <f aca="true" t="shared" si="81" ref="N241:N255">K241+M241</f>
        <v>3604087</v>
      </c>
      <c r="O241" s="95">
        <f t="shared" si="71"/>
        <v>1.4027246666666666</v>
      </c>
      <c r="P241" s="11">
        <f aca="true" t="shared" si="82" ref="P241:P255">C241-K241</f>
        <v>0</v>
      </c>
      <c r="Q241" s="65">
        <f aca="true" t="shared" si="83" ref="Q241:Q255">K241*100/C241</f>
        <v>100</v>
      </c>
    </row>
    <row r="242" spans="1:17" s="76" customFormat="1" ht="12.75">
      <c r="A242" s="91" t="s">
        <v>442</v>
      </c>
      <c r="B242" s="91" t="s">
        <v>444</v>
      </c>
      <c r="C242" s="11">
        <v>1500000</v>
      </c>
      <c r="D242" s="92">
        <v>25</v>
      </c>
      <c r="E242" s="25">
        <v>22</v>
      </c>
      <c r="F242" s="16">
        <f t="shared" si="78"/>
        <v>88</v>
      </c>
      <c r="G242" s="92">
        <v>23</v>
      </c>
      <c r="H242" s="25">
        <v>2</v>
      </c>
      <c r="I242" s="16">
        <f t="shared" si="79"/>
        <v>92</v>
      </c>
      <c r="J242" s="23">
        <v>1035797</v>
      </c>
      <c r="K242" s="11">
        <v>918822</v>
      </c>
      <c r="L242" s="16">
        <f t="shared" si="80"/>
        <v>88.70676397016018</v>
      </c>
      <c r="M242" s="11">
        <v>1104796</v>
      </c>
      <c r="N242" s="11">
        <f t="shared" si="81"/>
        <v>2023618</v>
      </c>
      <c r="O242" s="95">
        <f t="shared" si="71"/>
        <v>1.2024048183434877</v>
      </c>
      <c r="P242" s="11">
        <f t="shared" si="82"/>
        <v>581178</v>
      </c>
      <c r="Q242" s="65">
        <f t="shared" si="83"/>
        <v>61.2548</v>
      </c>
    </row>
    <row r="243" spans="1:17" s="76" customFormat="1" ht="12.75">
      <c r="A243" s="91" t="s">
        <v>447</v>
      </c>
      <c r="B243" s="91" t="s">
        <v>452</v>
      </c>
      <c r="C243" s="11">
        <v>2000000</v>
      </c>
      <c r="D243" s="92">
        <v>31</v>
      </c>
      <c r="E243" s="25">
        <v>20</v>
      </c>
      <c r="F243" s="16">
        <f t="shared" si="78"/>
        <v>64.51612903225806</v>
      </c>
      <c r="G243" s="92">
        <v>28</v>
      </c>
      <c r="H243" s="25">
        <v>3</v>
      </c>
      <c r="I243" s="16">
        <f t="shared" si="79"/>
        <v>90.3225806451613</v>
      </c>
      <c r="J243" s="23">
        <v>3194831</v>
      </c>
      <c r="K243" s="11">
        <v>1999669</v>
      </c>
      <c r="L243" s="16">
        <f t="shared" si="80"/>
        <v>62.590759886829694</v>
      </c>
      <c r="M243" s="11">
        <v>21390637</v>
      </c>
      <c r="N243" s="11">
        <f t="shared" si="81"/>
        <v>23390306</v>
      </c>
      <c r="O243" s="95">
        <f t="shared" si="71"/>
        <v>10.697088868207688</v>
      </c>
      <c r="P243" s="11">
        <f t="shared" si="82"/>
        <v>331</v>
      </c>
      <c r="Q243" s="65">
        <f t="shared" si="83"/>
        <v>99.98345</v>
      </c>
    </row>
    <row r="244" spans="1:17" s="76" customFormat="1" ht="12.75">
      <c r="A244" s="91" t="s">
        <v>448</v>
      </c>
      <c r="B244" s="91" t="s">
        <v>453</v>
      </c>
      <c r="C244" s="11">
        <v>10000000</v>
      </c>
      <c r="D244" s="92">
        <v>63</v>
      </c>
      <c r="E244" s="25">
        <v>52</v>
      </c>
      <c r="F244" s="16">
        <f t="shared" si="78"/>
        <v>82.53968253968254</v>
      </c>
      <c r="G244" s="92">
        <v>52</v>
      </c>
      <c r="H244" s="25">
        <v>11</v>
      </c>
      <c r="I244" s="16">
        <f t="shared" si="79"/>
        <v>82.53968253968254</v>
      </c>
      <c r="J244" s="23">
        <v>11357773</v>
      </c>
      <c r="K244" s="11">
        <v>9346223</v>
      </c>
      <c r="L244" s="16">
        <f t="shared" si="80"/>
        <v>82.28922166343702</v>
      </c>
      <c r="M244" s="11">
        <v>13734272</v>
      </c>
      <c r="N244" s="11">
        <f t="shared" si="81"/>
        <v>23080495</v>
      </c>
      <c r="O244" s="95">
        <f t="shared" si="71"/>
        <v>1.4694997112737413</v>
      </c>
      <c r="P244" s="11">
        <f t="shared" si="82"/>
        <v>653777</v>
      </c>
      <c r="Q244" s="65">
        <f t="shared" si="83"/>
        <v>93.46223</v>
      </c>
    </row>
    <row r="245" spans="1:17" s="76" customFormat="1" ht="12.75">
      <c r="A245" s="91" t="s">
        <v>449</v>
      </c>
      <c r="B245" s="91" t="s">
        <v>454</v>
      </c>
      <c r="C245" s="11">
        <v>2000000</v>
      </c>
      <c r="D245" s="92">
        <v>51</v>
      </c>
      <c r="E245" s="25">
        <v>28</v>
      </c>
      <c r="F245" s="16">
        <f t="shared" si="78"/>
        <v>54.90196078431372</v>
      </c>
      <c r="G245" s="92">
        <v>39</v>
      </c>
      <c r="H245" s="25">
        <v>12</v>
      </c>
      <c r="I245" s="16">
        <f t="shared" si="79"/>
        <v>76.47058823529412</v>
      </c>
      <c r="J245" s="23">
        <v>3683301</v>
      </c>
      <c r="K245" s="11">
        <v>1974477</v>
      </c>
      <c r="L245" s="16">
        <f t="shared" si="80"/>
        <v>53.60618097733528</v>
      </c>
      <c r="M245" s="11">
        <v>3344084</v>
      </c>
      <c r="N245" s="11">
        <f t="shared" si="81"/>
        <v>5318561</v>
      </c>
      <c r="O245" s="95">
        <f t="shared" si="71"/>
        <v>1.6936555857576463</v>
      </c>
      <c r="P245" s="11">
        <f t="shared" si="82"/>
        <v>25523</v>
      </c>
      <c r="Q245" s="65">
        <f t="shared" si="83"/>
        <v>98.72385</v>
      </c>
    </row>
    <row r="246" spans="1:17" s="76" customFormat="1" ht="12.75">
      <c r="A246" s="91" t="s">
        <v>450</v>
      </c>
      <c r="B246" s="91" t="s">
        <v>455</v>
      </c>
      <c r="C246" s="11">
        <v>4000000</v>
      </c>
      <c r="D246" s="92">
        <v>18</v>
      </c>
      <c r="E246" s="25">
        <v>17</v>
      </c>
      <c r="F246" s="16">
        <f t="shared" si="78"/>
        <v>94.44444444444444</v>
      </c>
      <c r="G246" s="92">
        <v>17</v>
      </c>
      <c r="H246" s="25">
        <v>1</v>
      </c>
      <c r="I246" s="16">
        <f t="shared" si="79"/>
        <v>94.44444444444444</v>
      </c>
      <c r="J246" s="23">
        <v>2011746</v>
      </c>
      <c r="K246" s="11">
        <v>1742246</v>
      </c>
      <c r="L246" s="16">
        <f t="shared" si="80"/>
        <v>86.60367660728541</v>
      </c>
      <c r="M246" s="11">
        <v>4090919</v>
      </c>
      <c r="N246" s="11">
        <f t="shared" si="81"/>
        <v>5833165</v>
      </c>
      <c r="O246" s="95">
        <f t="shared" si="71"/>
        <v>2.348071971466716</v>
      </c>
      <c r="P246" s="11">
        <f t="shared" si="82"/>
        <v>2257754</v>
      </c>
      <c r="Q246" s="65">
        <f t="shared" si="83"/>
        <v>43.55615</v>
      </c>
    </row>
    <row r="247" spans="1:17" s="76" customFormat="1" ht="12.75">
      <c r="A247" s="91" t="s">
        <v>457</v>
      </c>
      <c r="B247" s="91" t="s">
        <v>465</v>
      </c>
      <c r="C247" s="11">
        <v>1147000</v>
      </c>
      <c r="D247" s="92">
        <v>17</v>
      </c>
      <c r="E247" s="25">
        <v>16</v>
      </c>
      <c r="F247" s="16">
        <f t="shared" si="78"/>
        <v>94.11764705882354</v>
      </c>
      <c r="G247" s="92">
        <v>17</v>
      </c>
      <c r="H247" s="25">
        <v>0</v>
      </c>
      <c r="I247" s="16">
        <f t="shared" si="79"/>
        <v>100</v>
      </c>
      <c r="J247" s="23">
        <v>1036909</v>
      </c>
      <c r="K247" s="11">
        <v>959307</v>
      </c>
      <c r="L247" s="16">
        <f t="shared" si="80"/>
        <v>92.51602599649536</v>
      </c>
      <c r="M247" s="11">
        <v>2152444</v>
      </c>
      <c r="N247" s="11">
        <f t="shared" si="81"/>
        <v>3111751</v>
      </c>
      <c r="O247" s="95">
        <f t="shared" si="71"/>
        <v>2.24374887288428</v>
      </c>
      <c r="P247" s="11">
        <f t="shared" si="82"/>
        <v>187693</v>
      </c>
      <c r="Q247" s="65">
        <f t="shared" si="83"/>
        <v>83.63618134263295</v>
      </c>
    </row>
    <row r="248" spans="1:17" s="76" customFormat="1" ht="12.75">
      <c r="A248" s="91" t="s">
        <v>458</v>
      </c>
      <c r="B248" s="91" t="s">
        <v>466</v>
      </c>
      <c r="C248" s="11">
        <v>4022267</v>
      </c>
      <c r="D248" s="92">
        <v>127</v>
      </c>
      <c r="E248" s="25">
        <v>64</v>
      </c>
      <c r="F248" s="16">
        <f t="shared" si="78"/>
        <v>50.39370078740158</v>
      </c>
      <c r="G248" s="92">
        <v>79</v>
      </c>
      <c r="H248" s="25">
        <v>48</v>
      </c>
      <c r="I248" s="16">
        <f t="shared" si="79"/>
        <v>62.20472440944882</v>
      </c>
      <c r="J248" s="23">
        <v>7180228</v>
      </c>
      <c r="K248" s="11">
        <v>4022267</v>
      </c>
      <c r="L248" s="16">
        <f t="shared" si="80"/>
        <v>56.01865288957398</v>
      </c>
      <c r="M248" s="11">
        <v>7073473</v>
      </c>
      <c r="N248" s="11">
        <f t="shared" si="81"/>
        <v>11095740</v>
      </c>
      <c r="O248" s="95">
        <f t="shared" si="71"/>
        <v>1.7585786821213012</v>
      </c>
      <c r="P248" s="11">
        <f t="shared" si="82"/>
        <v>0</v>
      </c>
      <c r="Q248" s="65">
        <f t="shared" si="83"/>
        <v>100</v>
      </c>
    </row>
    <row r="249" spans="1:17" s="76" customFormat="1" ht="12.75">
      <c r="A249" s="91" t="s">
        <v>459</v>
      </c>
      <c r="B249" s="91" t="s">
        <v>467</v>
      </c>
      <c r="C249" s="11">
        <v>2935000</v>
      </c>
      <c r="D249" s="92">
        <v>34</v>
      </c>
      <c r="E249" s="25">
        <v>34</v>
      </c>
      <c r="F249" s="16">
        <f t="shared" si="78"/>
        <v>100</v>
      </c>
      <c r="G249" s="92">
        <v>34</v>
      </c>
      <c r="H249" s="25">
        <v>0</v>
      </c>
      <c r="I249" s="16">
        <f t="shared" si="79"/>
        <v>100</v>
      </c>
      <c r="J249" s="23">
        <v>1623943</v>
      </c>
      <c r="K249" s="11">
        <v>1608629</v>
      </c>
      <c r="L249" s="16">
        <f t="shared" si="80"/>
        <v>99.05698660605698</v>
      </c>
      <c r="M249" s="11">
        <v>1802525</v>
      </c>
      <c r="N249" s="11">
        <f t="shared" si="81"/>
        <v>3411154</v>
      </c>
      <c r="O249" s="95">
        <f t="shared" si="71"/>
        <v>1.1205349400017033</v>
      </c>
      <c r="P249" s="11">
        <f t="shared" si="82"/>
        <v>1326371</v>
      </c>
      <c r="Q249" s="65">
        <f t="shared" si="83"/>
        <v>54.80848381601363</v>
      </c>
    </row>
    <row r="250" spans="1:17" s="76" customFormat="1" ht="12.75">
      <c r="A250" s="91" t="s">
        <v>460</v>
      </c>
      <c r="B250" s="91" t="s">
        <v>468</v>
      </c>
      <c r="C250" s="11">
        <v>500000</v>
      </c>
      <c r="D250" s="92">
        <v>72</v>
      </c>
      <c r="E250" s="25">
        <v>67</v>
      </c>
      <c r="F250" s="16">
        <f t="shared" si="78"/>
        <v>93.05555555555556</v>
      </c>
      <c r="G250" s="92">
        <v>67</v>
      </c>
      <c r="H250" s="25">
        <v>5</v>
      </c>
      <c r="I250" s="16">
        <f t="shared" si="79"/>
        <v>93.05555555555556</v>
      </c>
      <c r="J250" s="23">
        <v>536480</v>
      </c>
      <c r="K250" s="11">
        <v>497010</v>
      </c>
      <c r="L250" s="16">
        <f t="shared" si="80"/>
        <v>92.64278258276171</v>
      </c>
      <c r="M250" s="11">
        <v>845154</v>
      </c>
      <c r="N250" s="11">
        <f t="shared" si="81"/>
        <v>1342164</v>
      </c>
      <c r="O250" s="95">
        <f t="shared" si="71"/>
        <v>1.700476851572403</v>
      </c>
      <c r="P250" s="11">
        <f t="shared" si="82"/>
        <v>2990</v>
      </c>
      <c r="Q250" s="65">
        <f t="shared" si="83"/>
        <v>99.402</v>
      </c>
    </row>
    <row r="251" spans="1:17" s="76" customFormat="1" ht="12.75">
      <c r="A251" s="91" t="s">
        <v>461</v>
      </c>
      <c r="B251" s="91" t="s">
        <v>469</v>
      </c>
      <c r="C251" s="11">
        <v>1020000</v>
      </c>
      <c r="D251" s="92">
        <v>11</v>
      </c>
      <c r="E251" s="25">
        <v>10</v>
      </c>
      <c r="F251" s="16">
        <f t="shared" si="78"/>
        <v>90.9090909090909</v>
      </c>
      <c r="G251" s="92">
        <v>10</v>
      </c>
      <c r="H251" s="25">
        <v>1</v>
      </c>
      <c r="I251" s="16">
        <f t="shared" si="79"/>
        <v>90.9090909090909</v>
      </c>
      <c r="J251" s="23">
        <v>769867</v>
      </c>
      <c r="K251" s="11">
        <v>749867</v>
      </c>
      <c r="L251" s="16">
        <f t="shared" si="80"/>
        <v>97.40214868282443</v>
      </c>
      <c r="M251" s="11">
        <v>1163522</v>
      </c>
      <c r="N251" s="11">
        <f t="shared" si="81"/>
        <v>1913389</v>
      </c>
      <c r="O251" s="95">
        <f t="shared" si="71"/>
        <v>1.5516378237740827</v>
      </c>
      <c r="P251" s="11">
        <f t="shared" si="82"/>
        <v>270133</v>
      </c>
      <c r="Q251" s="65">
        <f t="shared" si="83"/>
        <v>73.51637254901961</v>
      </c>
    </row>
    <row r="252" spans="1:17" s="76" customFormat="1" ht="12.75">
      <c r="A252" s="91" t="s">
        <v>462</v>
      </c>
      <c r="B252" s="91" t="s">
        <v>470</v>
      </c>
      <c r="C252" s="11">
        <v>1500000</v>
      </c>
      <c r="D252" s="92">
        <v>18</v>
      </c>
      <c r="E252" s="25">
        <v>14</v>
      </c>
      <c r="F252" s="16">
        <f t="shared" si="78"/>
        <v>77.77777777777777</v>
      </c>
      <c r="G252" s="92">
        <v>14</v>
      </c>
      <c r="H252" s="25">
        <v>4</v>
      </c>
      <c r="I252" s="16">
        <f t="shared" si="79"/>
        <v>77.77777777777777</v>
      </c>
      <c r="J252" s="23">
        <v>1190815</v>
      </c>
      <c r="K252" s="11">
        <v>962539</v>
      </c>
      <c r="L252" s="16">
        <f t="shared" si="80"/>
        <v>80.83027170467285</v>
      </c>
      <c r="M252" s="11">
        <v>1037201</v>
      </c>
      <c r="N252" s="11">
        <f t="shared" si="81"/>
        <v>1999740</v>
      </c>
      <c r="O252" s="95">
        <f t="shared" si="71"/>
        <v>1.0775677660853222</v>
      </c>
      <c r="P252" s="11">
        <f t="shared" si="82"/>
        <v>537461</v>
      </c>
      <c r="Q252" s="65">
        <f t="shared" si="83"/>
        <v>64.16926666666667</v>
      </c>
    </row>
    <row r="253" spans="1:17" s="76" customFormat="1" ht="12.75">
      <c r="A253" s="91" t="s">
        <v>463</v>
      </c>
      <c r="B253" s="91" t="s">
        <v>471</v>
      </c>
      <c r="C253" s="11">
        <v>1500000</v>
      </c>
      <c r="D253" s="92">
        <v>22</v>
      </c>
      <c r="E253" s="25">
        <v>15</v>
      </c>
      <c r="F253" s="16">
        <f t="shared" si="78"/>
        <v>68.18181818181819</v>
      </c>
      <c r="G253" s="92">
        <v>21</v>
      </c>
      <c r="H253" s="25">
        <v>1</v>
      </c>
      <c r="I253" s="16">
        <f t="shared" si="79"/>
        <v>95.45454545454545</v>
      </c>
      <c r="J253" s="23">
        <v>1651134</v>
      </c>
      <c r="K253" s="11">
        <v>1245934</v>
      </c>
      <c r="L253" s="16">
        <f t="shared" si="80"/>
        <v>75.45929040283829</v>
      </c>
      <c r="M253" s="11">
        <v>1771560</v>
      </c>
      <c r="N253" s="11">
        <f t="shared" si="81"/>
        <v>3017494</v>
      </c>
      <c r="O253" s="95">
        <f t="shared" si="71"/>
        <v>1.4218730687179257</v>
      </c>
      <c r="P253" s="11">
        <f t="shared" si="82"/>
        <v>254066</v>
      </c>
      <c r="Q253" s="65">
        <f t="shared" si="83"/>
        <v>83.06226666666667</v>
      </c>
    </row>
    <row r="254" spans="1:17" s="76" customFormat="1" ht="12.75">
      <c r="A254" s="91" t="s">
        <v>464</v>
      </c>
      <c r="B254" s="91" t="s">
        <v>472</v>
      </c>
      <c r="C254" s="11">
        <v>800000</v>
      </c>
      <c r="D254" s="92">
        <v>10</v>
      </c>
      <c r="E254" s="25">
        <v>10</v>
      </c>
      <c r="F254" s="16">
        <f t="shared" si="78"/>
        <v>100</v>
      </c>
      <c r="G254" s="92">
        <v>10</v>
      </c>
      <c r="H254" s="25">
        <v>0</v>
      </c>
      <c r="I254" s="16">
        <f t="shared" si="79"/>
        <v>100</v>
      </c>
      <c r="J254" s="23">
        <v>588110</v>
      </c>
      <c r="K254" s="11">
        <v>588110</v>
      </c>
      <c r="L254" s="16">
        <f t="shared" si="80"/>
        <v>100</v>
      </c>
      <c r="M254" s="11">
        <v>653459</v>
      </c>
      <c r="N254" s="11">
        <f t="shared" si="81"/>
        <v>1241569</v>
      </c>
      <c r="O254" s="95">
        <f t="shared" si="71"/>
        <v>1.1111169679141657</v>
      </c>
      <c r="P254" s="11">
        <f t="shared" si="82"/>
        <v>211890</v>
      </c>
      <c r="Q254" s="65">
        <f t="shared" si="83"/>
        <v>73.51375</v>
      </c>
    </row>
    <row r="255" spans="1:17" s="76" customFormat="1" ht="12.75">
      <c r="A255" s="91" t="s">
        <v>473</v>
      </c>
      <c r="B255" s="1" t="s">
        <v>474</v>
      </c>
      <c r="C255" s="11">
        <v>2000000</v>
      </c>
      <c r="D255" s="92">
        <v>118</v>
      </c>
      <c r="E255" s="25">
        <v>54</v>
      </c>
      <c r="F255" s="16">
        <f t="shared" si="78"/>
        <v>45.76271186440678</v>
      </c>
      <c r="G255" s="92">
        <v>84</v>
      </c>
      <c r="H255" s="25">
        <v>34</v>
      </c>
      <c r="I255" s="16">
        <f t="shared" si="79"/>
        <v>71.1864406779661</v>
      </c>
      <c r="J255" s="23">
        <v>4207153</v>
      </c>
      <c r="K255" s="11">
        <v>1999997</v>
      </c>
      <c r="L255" s="16">
        <f t="shared" si="80"/>
        <v>47.538014424481354</v>
      </c>
      <c r="M255" s="11">
        <v>7735837</v>
      </c>
      <c r="N255" s="11">
        <f t="shared" si="81"/>
        <v>9735834</v>
      </c>
      <c r="O255" s="95">
        <f t="shared" si="71"/>
        <v>3.8679243018864526</v>
      </c>
      <c r="P255" s="11">
        <f t="shared" si="82"/>
        <v>3</v>
      </c>
      <c r="Q255" s="65">
        <f t="shared" si="83"/>
        <v>99.99985</v>
      </c>
    </row>
    <row r="256" spans="1:17" s="76" customFormat="1" ht="12.75">
      <c r="A256" s="117" t="s">
        <v>414</v>
      </c>
      <c r="B256" s="118"/>
      <c r="C256" s="12">
        <f>SUM(C227:C255)</f>
        <v>79224267</v>
      </c>
      <c r="D256" s="33">
        <f>SUM(D227:D255)</f>
        <v>1502</v>
      </c>
      <c r="E256" s="19">
        <f>SUM(E227:E255)</f>
        <v>949</v>
      </c>
      <c r="F256" s="28">
        <f>E256*100/D256</f>
        <v>63.18242343541944</v>
      </c>
      <c r="G256" s="33">
        <f>SUM(G227:G255)</f>
        <v>1138</v>
      </c>
      <c r="H256" s="19">
        <f>SUM(H227:H255)</f>
        <v>364</v>
      </c>
      <c r="I256" s="28">
        <f>G256*100/D256</f>
        <v>75.76564580559254</v>
      </c>
      <c r="J256" s="13">
        <f>SUM(J227:J255)</f>
        <v>104534770</v>
      </c>
      <c r="K256" s="12">
        <f>SUM(K227:K255)</f>
        <v>68016509</v>
      </c>
      <c r="L256" s="28">
        <f>K256*100/J256</f>
        <v>65.06591921520466</v>
      </c>
      <c r="M256" s="12">
        <f>SUM(M227:M255)</f>
        <v>158347364</v>
      </c>
      <c r="N256" s="12">
        <f>SUM(N227:N255)</f>
        <v>226363873</v>
      </c>
      <c r="O256" s="94">
        <f>M256/K256</f>
        <v>2.3280724978107887</v>
      </c>
      <c r="P256" s="12">
        <f>SUM(P227:P255)</f>
        <v>11207758</v>
      </c>
      <c r="Q256" s="28">
        <f>K256*100/C256</f>
        <v>85.8531250279665</v>
      </c>
    </row>
    <row r="257" spans="1:17" s="76" customFormat="1" ht="12.75" customHeight="1">
      <c r="A257" s="69"/>
      <c r="B257" s="70"/>
      <c r="C257" s="71"/>
      <c r="D257" s="90"/>
      <c r="E257" s="72"/>
      <c r="F257" s="73"/>
      <c r="G257" s="90"/>
      <c r="H257" s="72"/>
      <c r="I257" s="73"/>
      <c r="J257" s="74"/>
      <c r="K257" s="71"/>
      <c r="L257" s="73"/>
      <c r="M257" s="71"/>
      <c r="N257" s="71"/>
      <c r="O257" s="103"/>
      <c r="P257" s="71"/>
      <c r="Q257" s="73"/>
    </row>
    <row r="258" spans="1:17" ht="12.75" customHeight="1">
      <c r="A258" s="2" t="s">
        <v>0</v>
      </c>
      <c r="B258" s="54" t="s">
        <v>133</v>
      </c>
      <c r="C258" s="119" t="s">
        <v>86</v>
      </c>
      <c r="D258" s="130" t="s">
        <v>79</v>
      </c>
      <c r="E258" s="131"/>
      <c r="F258" s="131"/>
      <c r="G258" s="132"/>
      <c r="H258" s="132"/>
      <c r="I258" s="133"/>
      <c r="J258" s="119" t="s">
        <v>88</v>
      </c>
      <c r="K258" s="134" t="s">
        <v>89</v>
      </c>
      <c r="L258" s="122" t="s">
        <v>85</v>
      </c>
      <c r="M258" s="119" t="s">
        <v>130</v>
      </c>
      <c r="N258" s="119" t="s">
        <v>129</v>
      </c>
      <c r="O258" s="122" t="s">
        <v>456</v>
      </c>
      <c r="P258" s="40" t="s">
        <v>114</v>
      </c>
      <c r="Q258" s="122" t="s">
        <v>87</v>
      </c>
    </row>
    <row r="259" spans="1:17" ht="12.75" customHeight="1">
      <c r="A259" s="5"/>
      <c r="B259" s="53" t="s">
        <v>475</v>
      </c>
      <c r="C259" s="120"/>
      <c r="D259" s="125" t="s">
        <v>78</v>
      </c>
      <c r="E259" s="127" t="s">
        <v>80</v>
      </c>
      <c r="F259" s="127" t="s">
        <v>81</v>
      </c>
      <c r="G259" s="125" t="s">
        <v>83</v>
      </c>
      <c r="H259" s="127" t="s">
        <v>82</v>
      </c>
      <c r="I259" s="128" t="s">
        <v>84</v>
      </c>
      <c r="J259" s="120"/>
      <c r="K259" s="135"/>
      <c r="L259" s="123"/>
      <c r="M259" s="137"/>
      <c r="N259" s="120"/>
      <c r="O259" s="123"/>
      <c r="P259" s="42" t="s">
        <v>115</v>
      </c>
      <c r="Q259" s="123"/>
    </row>
    <row r="260" spans="1:18" ht="50.25" customHeight="1">
      <c r="A260" s="3"/>
      <c r="B260" s="51" t="s">
        <v>537</v>
      </c>
      <c r="C260" s="121"/>
      <c r="D260" s="126"/>
      <c r="E260" s="126"/>
      <c r="F260" s="126"/>
      <c r="G260" s="126"/>
      <c r="H260" s="126"/>
      <c r="I260" s="129"/>
      <c r="J260" s="121"/>
      <c r="K260" s="136"/>
      <c r="L260" s="124"/>
      <c r="M260" s="138"/>
      <c r="N260" s="121"/>
      <c r="O260" s="124"/>
      <c r="P260" s="43"/>
      <c r="Q260" s="124"/>
      <c r="R260" s="8"/>
    </row>
    <row r="261" spans="1:17" s="76" customFormat="1" ht="12.75">
      <c r="A261" s="91" t="s">
        <v>477</v>
      </c>
      <c r="B261" s="91" t="s">
        <v>482</v>
      </c>
      <c r="C261" s="11">
        <v>2500000</v>
      </c>
      <c r="D261" s="92">
        <v>224</v>
      </c>
      <c r="E261" s="25">
        <v>120</v>
      </c>
      <c r="F261" s="16">
        <f aca="true" t="shared" si="84" ref="F261:F268">E261*100/D261</f>
        <v>53.57142857142857</v>
      </c>
      <c r="G261" s="92">
        <v>165</v>
      </c>
      <c r="H261" s="25">
        <v>59</v>
      </c>
      <c r="I261" s="16">
        <f aca="true" t="shared" si="85" ref="I261:I268">G261*100/D261</f>
        <v>73.66071428571429</v>
      </c>
      <c r="J261" s="23">
        <v>4957058</v>
      </c>
      <c r="K261" s="11">
        <v>2500000</v>
      </c>
      <c r="L261" s="16">
        <f aca="true" t="shared" si="86" ref="L261:L268">K261*100/J261</f>
        <v>50.43313997939907</v>
      </c>
      <c r="M261" s="11">
        <v>4799042</v>
      </c>
      <c r="N261" s="11">
        <f aca="true" t="shared" si="87" ref="N261:N268">K261+M261</f>
        <v>7299042</v>
      </c>
      <c r="O261" s="95">
        <f aca="true" t="shared" si="88" ref="O261:O268">M261/K261</f>
        <v>1.9196168</v>
      </c>
      <c r="P261" s="11">
        <f aca="true" t="shared" si="89" ref="P261:P268">C261-K261</f>
        <v>0</v>
      </c>
      <c r="Q261" s="16">
        <f aca="true" t="shared" si="90" ref="Q261:Q268">K261*100/C261</f>
        <v>100</v>
      </c>
    </row>
    <row r="262" spans="1:17" s="76" customFormat="1" ht="12.75">
      <c r="A262" s="91" t="s">
        <v>478</v>
      </c>
      <c r="B262" s="91" t="s">
        <v>481</v>
      </c>
      <c r="C262" s="11">
        <v>4000000</v>
      </c>
      <c r="D262" s="92">
        <v>140</v>
      </c>
      <c r="E262" s="25">
        <v>83</v>
      </c>
      <c r="F262" s="16">
        <f t="shared" si="84"/>
        <v>59.285714285714285</v>
      </c>
      <c r="G262" s="92">
        <v>108</v>
      </c>
      <c r="H262" s="25">
        <v>32</v>
      </c>
      <c r="I262" s="16">
        <f t="shared" si="85"/>
        <v>77.14285714285714</v>
      </c>
      <c r="J262" s="23">
        <v>6656611</v>
      </c>
      <c r="K262" s="11">
        <v>4000000</v>
      </c>
      <c r="L262" s="16">
        <f t="shared" si="86"/>
        <v>60.090637713395</v>
      </c>
      <c r="M262" s="11">
        <v>15641641</v>
      </c>
      <c r="N262" s="11">
        <f t="shared" si="87"/>
        <v>19641641</v>
      </c>
      <c r="O262" s="95">
        <f t="shared" si="88"/>
        <v>3.91041025</v>
      </c>
      <c r="P262" s="11">
        <f t="shared" si="89"/>
        <v>0</v>
      </c>
      <c r="Q262" s="16">
        <f t="shared" si="90"/>
        <v>100</v>
      </c>
    </row>
    <row r="263" spans="1:17" s="76" customFormat="1" ht="12.75">
      <c r="A263" s="91" t="s">
        <v>479</v>
      </c>
      <c r="B263" s="91" t="s">
        <v>483</v>
      </c>
      <c r="C263" s="11">
        <v>2000000</v>
      </c>
      <c r="D263" s="92">
        <v>81</v>
      </c>
      <c r="E263" s="25">
        <v>56</v>
      </c>
      <c r="F263" s="16">
        <f t="shared" si="84"/>
        <v>69.1358024691358</v>
      </c>
      <c r="G263" s="92">
        <v>64</v>
      </c>
      <c r="H263" s="25">
        <v>17</v>
      </c>
      <c r="I263" s="16">
        <f t="shared" si="85"/>
        <v>79.01234567901234</v>
      </c>
      <c r="J263" s="23">
        <v>2894204</v>
      </c>
      <c r="K263" s="11">
        <v>1997404</v>
      </c>
      <c r="L263" s="16">
        <f t="shared" si="86"/>
        <v>69.01393267371616</v>
      </c>
      <c r="M263" s="11">
        <v>7545266</v>
      </c>
      <c r="N263" s="11">
        <f t="shared" si="87"/>
        <v>9542670</v>
      </c>
      <c r="O263" s="95">
        <f t="shared" si="88"/>
        <v>3.7775362420421708</v>
      </c>
      <c r="P263" s="11">
        <f t="shared" si="89"/>
        <v>2596</v>
      </c>
      <c r="Q263" s="16">
        <f t="shared" si="90"/>
        <v>99.8702</v>
      </c>
    </row>
    <row r="264" spans="1:17" s="76" customFormat="1" ht="12.75">
      <c r="A264" s="91" t="s">
        <v>480</v>
      </c>
      <c r="B264" s="91" t="s">
        <v>484</v>
      </c>
      <c r="C264" s="11">
        <v>500000</v>
      </c>
      <c r="D264" s="92">
        <v>34</v>
      </c>
      <c r="E264" s="25">
        <v>21</v>
      </c>
      <c r="F264" s="16">
        <f t="shared" si="84"/>
        <v>61.76470588235294</v>
      </c>
      <c r="G264" s="92">
        <v>30</v>
      </c>
      <c r="H264" s="25">
        <v>4</v>
      </c>
      <c r="I264" s="16">
        <f t="shared" si="85"/>
        <v>88.23529411764706</v>
      </c>
      <c r="J264" s="23">
        <v>817049</v>
      </c>
      <c r="K264" s="11">
        <v>500000</v>
      </c>
      <c r="L264" s="16">
        <f t="shared" si="86"/>
        <v>61.195840151569854</v>
      </c>
      <c r="M264" s="11">
        <v>960020</v>
      </c>
      <c r="N264" s="11">
        <f t="shared" si="87"/>
        <v>1460020</v>
      </c>
      <c r="O264" s="95">
        <f t="shared" si="88"/>
        <v>1.92004</v>
      </c>
      <c r="P264" s="11">
        <f t="shared" si="89"/>
        <v>0</v>
      </c>
      <c r="Q264" s="16">
        <f t="shared" si="90"/>
        <v>100</v>
      </c>
    </row>
    <row r="265" spans="1:17" s="76" customFormat="1" ht="12.75">
      <c r="A265" s="91" t="s">
        <v>485</v>
      </c>
      <c r="B265" s="91" t="s">
        <v>492</v>
      </c>
      <c r="C265" s="11">
        <v>9000000</v>
      </c>
      <c r="D265" s="92">
        <v>50</v>
      </c>
      <c r="E265" s="25">
        <v>47</v>
      </c>
      <c r="F265" s="16">
        <f t="shared" si="84"/>
        <v>94</v>
      </c>
      <c r="G265" s="92">
        <v>47</v>
      </c>
      <c r="H265" s="25">
        <v>3</v>
      </c>
      <c r="I265" s="16">
        <f t="shared" si="85"/>
        <v>94</v>
      </c>
      <c r="J265" s="23">
        <v>8991577</v>
      </c>
      <c r="K265" s="11">
        <v>8605604</v>
      </c>
      <c r="L265" s="16">
        <f t="shared" si="86"/>
        <v>95.70739370857859</v>
      </c>
      <c r="M265" s="11">
        <v>14779055</v>
      </c>
      <c r="N265" s="11">
        <f t="shared" si="87"/>
        <v>23384659</v>
      </c>
      <c r="O265" s="95">
        <f t="shared" si="88"/>
        <v>1.717375677523623</v>
      </c>
      <c r="P265" s="11">
        <f t="shared" si="89"/>
        <v>394396</v>
      </c>
      <c r="Q265" s="16">
        <f t="shared" si="90"/>
        <v>95.61782222222222</v>
      </c>
    </row>
    <row r="266" spans="1:17" s="76" customFormat="1" ht="12.75">
      <c r="A266" s="91" t="s">
        <v>486</v>
      </c>
      <c r="B266" s="91" t="s">
        <v>493</v>
      </c>
      <c r="C266" s="11">
        <v>4500000</v>
      </c>
      <c r="D266" s="92">
        <v>44</v>
      </c>
      <c r="E266" s="25">
        <v>35</v>
      </c>
      <c r="F266" s="16">
        <f t="shared" si="84"/>
        <v>79.54545454545455</v>
      </c>
      <c r="G266" s="92">
        <v>39</v>
      </c>
      <c r="H266" s="25">
        <v>5</v>
      </c>
      <c r="I266" s="16">
        <f t="shared" si="85"/>
        <v>88.63636363636364</v>
      </c>
      <c r="J266" s="23">
        <v>5394876</v>
      </c>
      <c r="K266" s="11">
        <v>4456796</v>
      </c>
      <c r="L266" s="16">
        <f t="shared" si="86"/>
        <v>82.61164853464658</v>
      </c>
      <c r="M266" s="11">
        <v>6935981</v>
      </c>
      <c r="N266" s="11">
        <f t="shared" si="87"/>
        <v>11392777</v>
      </c>
      <c r="O266" s="95">
        <f t="shared" si="88"/>
        <v>1.5562706931167591</v>
      </c>
      <c r="P266" s="11">
        <f t="shared" si="89"/>
        <v>43204</v>
      </c>
      <c r="Q266" s="16">
        <f t="shared" si="90"/>
        <v>99.03991111111111</v>
      </c>
    </row>
    <row r="267" spans="1:17" s="76" customFormat="1" ht="12.75">
      <c r="A267" s="91" t="s">
        <v>487</v>
      </c>
      <c r="B267" s="91" t="s">
        <v>494</v>
      </c>
      <c r="C267" s="11">
        <v>10000000</v>
      </c>
      <c r="D267" s="92">
        <v>81</v>
      </c>
      <c r="E267" s="25">
        <v>61</v>
      </c>
      <c r="F267" s="16">
        <f t="shared" si="84"/>
        <v>75.30864197530865</v>
      </c>
      <c r="G267" s="92">
        <v>63</v>
      </c>
      <c r="H267" s="25">
        <v>18</v>
      </c>
      <c r="I267" s="16">
        <f t="shared" si="85"/>
        <v>77.77777777777777</v>
      </c>
      <c r="J267" s="23">
        <v>13537718</v>
      </c>
      <c r="K267" s="11">
        <v>10000000</v>
      </c>
      <c r="L267" s="16">
        <f t="shared" si="86"/>
        <v>73.86769321092373</v>
      </c>
      <c r="M267" s="11">
        <v>15398645</v>
      </c>
      <c r="N267" s="11">
        <f t="shared" si="87"/>
        <v>25398645</v>
      </c>
      <c r="O267" s="95">
        <f t="shared" si="88"/>
        <v>1.5398645</v>
      </c>
      <c r="P267" s="11">
        <f t="shared" si="89"/>
        <v>0</v>
      </c>
      <c r="Q267" s="16">
        <f t="shared" si="90"/>
        <v>100</v>
      </c>
    </row>
    <row r="268" spans="1:17" s="76" customFormat="1" ht="12.75">
      <c r="A268" s="91" t="s">
        <v>488</v>
      </c>
      <c r="B268" s="91" t="s">
        <v>495</v>
      </c>
      <c r="C268" s="11">
        <v>500000</v>
      </c>
      <c r="D268" s="92">
        <v>20</v>
      </c>
      <c r="E268" s="25">
        <v>15</v>
      </c>
      <c r="F268" s="16">
        <f t="shared" si="84"/>
        <v>75</v>
      </c>
      <c r="G268" s="92">
        <v>19</v>
      </c>
      <c r="H268" s="25">
        <v>1</v>
      </c>
      <c r="I268" s="16">
        <f t="shared" si="85"/>
        <v>95</v>
      </c>
      <c r="J268" s="23">
        <v>712876</v>
      </c>
      <c r="K268" s="11">
        <v>499999</v>
      </c>
      <c r="L268" s="16">
        <f t="shared" si="86"/>
        <v>70.13828491911637</v>
      </c>
      <c r="M268" s="11">
        <v>579392</v>
      </c>
      <c r="N268" s="11">
        <f t="shared" si="87"/>
        <v>1079391</v>
      </c>
      <c r="O268" s="95">
        <f t="shared" si="88"/>
        <v>1.1587863175726352</v>
      </c>
      <c r="P268" s="11">
        <f t="shared" si="89"/>
        <v>1</v>
      </c>
      <c r="Q268" s="16">
        <f t="shared" si="90"/>
        <v>99.9998</v>
      </c>
    </row>
    <row r="269" spans="1:17" s="76" customFormat="1" ht="12.75">
      <c r="A269" s="91" t="s">
        <v>489</v>
      </c>
      <c r="B269" s="91" t="s">
        <v>496</v>
      </c>
      <c r="C269" s="11">
        <v>1500000</v>
      </c>
      <c r="D269" s="92">
        <v>11</v>
      </c>
      <c r="E269" s="25">
        <v>9</v>
      </c>
      <c r="F269" s="16">
        <f aca="true" t="shared" si="91" ref="F269:F275">E269*100/D269</f>
        <v>81.81818181818181</v>
      </c>
      <c r="G269" s="92">
        <v>9</v>
      </c>
      <c r="H269" s="25">
        <v>2</v>
      </c>
      <c r="I269" s="16">
        <f aca="true" t="shared" si="92" ref="I269:I275">G269*100/D269</f>
        <v>81.81818181818181</v>
      </c>
      <c r="J269" s="23">
        <v>941428</v>
      </c>
      <c r="K269" s="11">
        <v>750946</v>
      </c>
      <c r="L269" s="16">
        <f aca="true" t="shared" si="93" ref="L269:L275">K269*100/J269</f>
        <v>79.76669485080113</v>
      </c>
      <c r="M269" s="11">
        <v>886656</v>
      </c>
      <c r="N269" s="11">
        <f aca="true" t="shared" si="94" ref="N269:N275">K269+M269</f>
        <v>1637602</v>
      </c>
      <c r="O269" s="95">
        <f aca="true" t="shared" si="95" ref="O269:O275">M269/K269</f>
        <v>1.1807187201210207</v>
      </c>
      <c r="P269" s="11">
        <f aca="true" t="shared" si="96" ref="P269:P275">C269-K269</f>
        <v>749054</v>
      </c>
      <c r="Q269" s="16">
        <f aca="true" t="shared" si="97" ref="Q269:Q275">K269*100/C269</f>
        <v>50.063066666666664</v>
      </c>
    </row>
    <row r="270" spans="1:17" s="76" customFormat="1" ht="12.75">
      <c r="A270" s="91" t="s">
        <v>490</v>
      </c>
      <c r="B270" s="91" t="s">
        <v>497</v>
      </c>
      <c r="C270" s="11">
        <v>1500000</v>
      </c>
      <c r="D270" s="92">
        <v>14</v>
      </c>
      <c r="E270" s="25">
        <v>13</v>
      </c>
      <c r="F270" s="16">
        <f t="shared" si="91"/>
        <v>92.85714285714286</v>
      </c>
      <c r="G270" s="92">
        <v>13</v>
      </c>
      <c r="H270" s="25">
        <v>1</v>
      </c>
      <c r="I270" s="16">
        <f t="shared" si="92"/>
        <v>92.85714285714286</v>
      </c>
      <c r="J270" s="23">
        <v>776838</v>
      </c>
      <c r="K270" s="11">
        <v>750445</v>
      </c>
      <c r="L270" s="16">
        <f t="shared" si="93"/>
        <v>96.60250914605105</v>
      </c>
      <c r="M270" s="11">
        <v>318905</v>
      </c>
      <c r="N270" s="11">
        <f t="shared" si="94"/>
        <v>1069350</v>
      </c>
      <c r="O270" s="95">
        <f t="shared" si="95"/>
        <v>0.42495452698065816</v>
      </c>
      <c r="P270" s="11">
        <f t="shared" si="96"/>
        <v>749555</v>
      </c>
      <c r="Q270" s="16">
        <f t="shared" si="97"/>
        <v>50.029666666666664</v>
      </c>
    </row>
    <row r="271" spans="1:17" s="76" customFormat="1" ht="12.75">
      <c r="A271" s="91" t="s">
        <v>491</v>
      </c>
      <c r="B271" s="91" t="s">
        <v>498</v>
      </c>
      <c r="C271" s="11">
        <v>1000000</v>
      </c>
      <c r="D271" s="92">
        <v>38</v>
      </c>
      <c r="E271" s="25">
        <v>22</v>
      </c>
      <c r="F271" s="16">
        <f t="shared" si="91"/>
        <v>57.89473684210526</v>
      </c>
      <c r="G271" s="92">
        <v>37</v>
      </c>
      <c r="H271" s="25">
        <v>1</v>
      </c>
      <c r="I271" s="16">
        <f t="shared" si="92"/>
        <v>97.36842105263158</v>
      </c>
      <c r="J271" s="23">
        <v>1699247</v>
      </c>
      <c r="K271" s="11">
        <v>986862</v>
      </c>
      <c r="L271" s="16">
        <f t="shared" si="93"/>
        <v>58.07643032472619</v>
      </c>
      <c r="M271" s="11">
        <v>212022</v>
      </c>
      <c r="N271" s="11">
        <f t="shared" si="94"/>
        <v>1198884</v>
      </c>
      <c r="O271" s="95">
        <f t="shared" si="95"/>
        <v>0.21484462873228477</v>
      </c>
      <c r="P271" s="11">
        <f t="shared" si="96"/>
        <v>13138</v>
      </c>
      <c r="Q271" s="16">
        <f t="shared" si="97"/>
        <v>98.6862</v>
      </c>
    </row>
    <row r="272" spans="1:17" s="76" customFormat="1" ht="12.75">
      <c r="A272" s="91" t="s">
        <v>499</v>
      </c>
      <c r="B272" s="91" t="s">
        <v>500</v>
      </c>
      <c r="C272" s="11">
        <v>1000000</v>
      </c>
      <c r="D272" s="92">
        <v>30</v>
      </c>
      <c r="E272" s="25">
        <v>17</v>
      </c>
      <c r="F272" s="16">
        <f t="shared" si="91"/>
        <v>56.666666666666664</v>
      </c>
      <c r="G272" s="92">
        <v>21</v>
      </c>
      <c r="H272" s="25">
        <v>9</v>
      </c>
      <c r="I272" s="16">
        <f t="shared" si="92"/>
        <v>70</v>
      </c>
      <c r="J272" s="23">
        <v>1927114</v>
      </c>
      <c r="K272" s="11">
        <v>1000000</v>
      </c>
      <c r="L272" s="16">
        <f t="shared" si="93"/>
        <v>51.891066122709915</v>
      </c>
      <c r="M272" s="11">
        <v>1114960</v>
      </c>
      <c r="N272" s="11">
        <f t="shared" si="94"/>
        <v>2114960</v>
      </c>
      <c r="O272" s="95">
        <f t="shared" si="95"/>
        <v>1.11496</v>
      </c>
      <c r="P272" s="11">
        <f t="shared" si="96"/>
        <v>0</v>
      </c>
      <c r="Q272" s="16">
        <f t="shared" si="97"/>
        <v>100</v>
      </c>
    </row>
    <row r="273" spans="1:17" s="76" customFormat="1" ht="12.75">
      <c r="A273" s="91" t="s">
        <v>501</v>
      </c>
      <c r="B273" s="91" t="s">
        <v>505</v>
      </c>
      <c r="C273" s="11">
        <v>5300000</v>
      </c>
      <c r="D273" s="92">
        <v>95</v>
      </c>
      <c r="E273" s="25">
        <v>33</v>
      </c>
      <c r="F273" s="16">
        <f t="shared" si="91"/>
        <v>34.73684210526316</v>
      </c>
      <c r="G273" s="92">
        <v>70</v>
      </c>
      <c r="H273" s="25">
        <v>25</v>
      </c>
      <c r="I273" s="16">
        <f t="shared" si="92"/>
        <v>73.6842105263158</v>
      </c>
      <c r="J273" s="23">
        <v>13101703</v>
      </c>
      <c r="K273" s="11">
        <v>5276588</v>
      </c>
      <c r="L273" s="16">
        <f t="shared" si="93"/>
        <v>40.274062081853025</v>
      </c>
      <c r="M273" s="11">
        <v>5408747</v>
      </c>
      <c r="N273" s="11">
        <f t="shared" si="94"/>
        <v>10685335</v>
      </c>
      <c r="O273" s="95">
        <f t="shared" si="95"/>
        <v>1.0250462988582774</v>
      </c>
      <c r="P273" s="11">
        <f t="shared" si="96"/>
        <v>23412</v>
      </c>
      <c r="Q273" s="16">
        <f t="shared" si="97"/>
        <v>99.5582641509434</v>
      </c>
    </row>
    <row r="274" spans="1:17" s="76" customFormat="1" ht="12.75">
      <c r="A274" s="91" t="s">
        <v>502</v>
      </c>
      <c r="B274" s="91" t="s">
        <v>506</v>
      </c>
      <c r="C274" s="11">
        <v>14000000</v>
      </c>
      <c r="D274" s="92">
        <v>131</v>
      </c>
      <c r="E274" s="25">
        <v>111</v>
      </c>
      <c r="F274" s="16">
        <f t="shared" si="91"/>
        <v>84.73282442748092</v>
      </c>
      <c r="G274" s="92">
        <v>111</v>
      </c>
      <c r="H274" s="25">
        <v>20</v>
      </c>
      <c r="I274" s="16">
        <f t="shared" si="92"/>
        <v>84.73282442748092</v>
      </c>
      <c r="J274" s="23">
        <v>16046129</v>
      </c>
      <c r="K274" s="11">
        <v>13834458</v>
      </c>
      <c r="L274" s="16">
        <f t="shared" si="93"/>
        <v>86.21679409407714</v>
      </c>
      <c r="M274" s="11">
        <v>34826312</v>
      </c>
      <c r="N274" s="11">
        <f t="shared" si="94"/>
        <v>48660770</v>
      </c>
      <c r="O274" s="95">
        <f t="shared" si="95"/>
        <v>2.5173600584858473</v>
      </c>
      <c r="P274" s="11">
        <f t="shared" si="96"/>
        <v>165542</v>
      </c>
      <c r="Q274" s="16">
        <f t="shared" si="97"/>
        <v>98.81755714285714</v>
      </c>
    </row>
    <row r="275" spans="1:17" s="76" customFormat="1" ht="12.75">
      <c r="A275" s="91" t="s">
        <v>503</v>
      </c>
      <c r="B275" s="91" t="s">
        <v>507</v>
      </c>
      <c r="C275" s="11">
        <v>2500000</v>
      </c>
      <c r="D275" s="92">
        <v>19</v>
      </c>
      <c r="E275" s="25">
        <v>14</v>
      </c>
      <c r="F275" s="16">
        <f t="shared" si="91"/>
        <v>73.6842105263158</v>
      </c>
      <c r="G275" s="92">
        <v>15</v>
      </c>
      <c r="H275" s="25">
        <v>4</v>
      </c>
      <c r="I275" s="16">
        <f t="shared" si="92"/>
        <v>78.94736842105263</v>
      </c>
      <c r="J275" s="23">
        <v>3041982</v>
      </c>
      <c r="K275" s="11">
        <v>2275172</v>
      </c>
      <c r="L275" s="16">
        <f t="shared" si="93"/>
        <v>74.79242151991694</v>
      </c>
      <c r="M275" s="11">
        <v>1196580</v>
      </c>
      <c r="N275" s="11">
        <f t="shared" si="94"/>
        <v>3471752</v>
      </c>
      <c r="O275" s="95">
        <f t="shared" si="95"/>
        <v>0.5259294681896578</v>
      </c>
      <c r="P275" s="11">
        <f t="shared" si="96"/>
        <v>224828</v>
      </c>
      <c r="Q275" s="16">
        <f t="shared" si="97"/>
        <v>91.00688</v>
      </c>
    </row>
    <row r="276" spans="1:17" s="76" customFormat="1" ht="12.75">
      <c r="A276" s="91" t="s">
        <v>504</v>
      </c>
      <c r="B276" s="91" t="s">
        <v>508</v>
      </c>
      <c r="C276" s="11">
        <v>2000000</v>
      </c>
      <c r="D276" s="92">
        <v>43</v>
      </c>
      <c r="E276" s="25">
        <v>26</v>
      </c>
      <c r="F276" s="16">
        <f>E276*100/D276</f>
        <v>60.46511627906977</v>
      </c>
      <c r="G276" s="92">
        <v>40</v>
      </c>
      <c r="H276" s="25">
        <v>3</v>
      </c>
      <c r="I276" s="16">
        <f>G276*100/D276</f>
        <v>93.02325581395348</v>
      </c>
      <c r="J276" s="23">
        <v>3566491</v>
      </c>
      <c r="K276" s="11">
        <v>2000000</v>
      </c>
      <c r="L276" s="16">
        <f>K276*100/J276</f>
        <v>56.07752830443144</v>
      </c>
      <c r="M276" s="11">
        <v>3556258</v>
      </c>
      <c r="N276" s="11">
        <f>K276+M276</f>
        <v>5556258</v>
      </c>
      <c r="O276" s="95">
        <f>M276/K276</f>
        <v>1.778129</v>
      </c>
      <c r="P276" s="11">
        <f>C276-K276</f>
        <v>0</v>
      </c>
      <c r="Q276" s="16">
        <f>K276*100/C276</f>
        <v>100</v>
      </c>
    </row>
    <row r="277" spans="1:17" s="76" customFormat="1" ht="12.75">
      <c r="A277" s="117" t="s">
        <v>476</v>
      </c>
      <c r="B277" s="118"/>
      <c r="C277" s="12">
        <f>SUM(C261:C276)</f>
        <v>61800000</v>
      </c>
      <c r="D277" s="33">
        <f>SUM(D261:D276)</f>
        <v>1055</v>
      </c>
      <c r="E277" s="19">
        <f>SUM(E261:E276)</f>
        <v>683</v>
      </c>
      <c r="F277" s="28">
        <f>E277*100/D277</f>
        <v>64.739336492891</v>
      </c>
      <c r="G277" s="33">
        <f>SUM(G261:G276)</f>
        <v>851</v>
      </c>
      <c r="H277" s="19">
        <f>SUM(H261:H276)</f>
        <v>204</v>
      </c>
      <c r="I277" s="28">
        <f>G277*100/D277</f>
        <v>80.66350710900474</v>
      </c>
      <c r="J277" s="13">
        <f>SUM(J261:J276)</f>
        <v>85062901</v>
      </c>
      <c r="K277" s="12">
        <f>SUM(K261:K276)</f>
        <v>59434274</v>
      </c>
      <c r="L277" s="28">
        <f>K277*100/J277</f>
        <v>69.87096995434003</v>
      </c>
      <c r="M277" s="12">
        <f>SUM(M261:M276)</f>
        <v>114159482</v>
      </c>
      <c r="N277" s="12">
        <f>SUM(N261:N276)</f>
        <v>173593756</v>
      </c>
      <c r="O277" s="94">
        <f>M277/K277</f>
        <v>1.9207685114484616</v>
      </c>
      <c r="P277" s="12">
        <f>SUM(P261:P276)</f>
        <v>2365726</v>
      </c>
      <c r="Q277" s="28">
        <f>K277*100/C277</f>
        <v>96.1719644012945</v>
      </c>
    </row>
    <row r="278" spans="1:17" s="76" customFormat="1" ht="14.25" customHeight="1">
      <c r="A278" s="69"/>
      <c r="B278" s="70"/>
      <c r="C278" s="71"/>
      <c r="D278" s="90"/>
      <c r="E278" s="72"/>
      <c r="F278" s="73"/>
      <c r="G278" s="90"/>
      <c r="H278" s="72"/>
      <c r="I278" s="73"/>
      <c r="J278" s="74"/>
      <c r="K278" s="71"/>
      <c r="L278" s="73"/>
      <c r="M278" s="71"/>
      <c r="N278" s="71"/>
      <c r="O278" s="103"/>
      <c r="P278" s="71"/>
      <c r="Q278" s="73"/>
    </row>
    <row r="279" spans="1:17" s="76" customFormat="1" ht="12.75">
      <c r="A279" s="2" t="s">
        <v>0</v>
      </c>
      <c r="B279" s="54" t="s">
        <v>133</v>
      </c>
      <c r="C279" s="119" t="s">
        <v>86</v>
      </c>
      <c r="D279" s="130" t="s">
        <v>79</v>
      </c>
      <c r="E279" s="131"/>
      <c r="F279" s="131"/>
      <c r="G279" s="132"/>
      <c r="H279" s="132"/>
      <c r="I279" s="133"/>
      <c r="J279" s="119" t="s">
        <v>88</v>
      </c>
      <c r="K279" s="134" t="s">
        <v>89</v>
      </c>
      <c r="L279" s="122" t="s">
        <v>85</v>
      </c>
      <c r="M279" s="119" t="s">
        <v>130</v>
      </c>
      <c r="N279" s="119" t="s">
        <v>129</v>
      </c>
      <c r="O279" s="122" t="s">
        <v>456</v>
      </c>
      <c r="P279" s="40" t="s">
        <v>114</v>
      </c>
      <c r="Q279" s="122" t="s">
        <v>87</v>
      </c>
    </row>
    <row r="280" spans="1:17" s="76" customFormat="1" ht="12.75">
      <c r="A280" s="5"/>
      <c r="B280" s="53" t="s">
        <v>515</v>
      </c>
      <c r="C280" s="120"/>
      <c r="D280" s="125" t="s">
        <v>78</v>
      </c>
      <c r="E280" s="127" t="s">
        <v>80</v>
      </c>
      <c r="F280" s="127" t="s">
        <v>81</v>
      </c>
      <c r="G280" s="125" t="s">
        <v>83</v>
      </c>
      <c r="H280" s="127" t="s">
        <v>82</v>
      </c>
      <c r="I280" s="128" t="s">
        <v>84</v>
      </c>
      <c r="J280" s="120"/>
      <c r="K280" s="135"/>
      <c r="L280" s="123"/>
      <c r="M280" s="137"/>
      <c r="N280" s="120"/>
      <c r="O280" s="123"/>
      <c r="P280" s="42" t="s">
        <v>115</v>
      </c>
      <c r="Q280" s="123"/>
    </row>
    <row r="281" spans="1:17" s="76" customFormat="1" ht="55.5" customHeight="1">
      <c r="A281" s="3"/>
      <c r="B281" s="51" t="s">
        <v>537</v>
      </c>
      <c r="C281" s="121"/>
      <c r="D281" s="126"/>
      <c r="E281" s="126"/>
      <c r="F281" s="126"/>
      <c r="G281" s="126"/>
      <c r="H281" s="126"/>
      <c r="I281" s="129"/>
      <c r="J281" s="121"/>
      <c r="K281" s="136"/>
      <c r="L281" s="124"/>
      <c r="M281" s="138"/>
      <c r="N281" s="121"/>
      <c r="O281" s="124"/>
      <c r="P281" s="43"/>
      <c r="Q281" s="124"/>
    </row>
    <row r="282" spans="1:17" s="76" customFormat="1" ht="12.75">
      <c r="A282" s="91" t="s">
        <v>510</v>
      </c>
      <c r="B282" s="91" t="s">
        <v>518</v>
      </c>
      <c r="C282" s="11">
        <v>5000000</v>
      </c>
      <c r="D282" s="92">
        <v>68</v>
      </c>
      <c r="E282" s="25">
        <v>46</v>
      </c>
      <c r="F282" s="16">
        <f>E282*100/D282</f>
        <v>67.6470588235294</v>
      </c>
      <c r="G282" s="92">
        <v>46</v>
      </c>
      <c r="H282" s="25">
        <v>22</v>
      </c>
      <c r="I282" s="16">
        <f>G282*100/D282</f>
        <v>67.6470588235294</v>
      </c>
      <c r="J282" s="23">
        <v>6968698</v>
      </c>
      <c r="K282" s="11">
        <v>4976236</v>
      </c>
      <c r="L282" s="16">
        <f>K282*100/J282</f>
        <v>71.40840369320065</v>
      </c>
      <c r="M282" s="11">
        <v>6517429</v>
      </c>
      <c r="N282" s="11">
        <f>K282+M282</f>
        <v>11493665</v>
      </c>
      <c r="O282" s="95">
        <f>M282/K282</f>
        <v>1.3097105925040533</v>
      </c>
      <c r="P282" s="11">
        <f>C282-K282</f>
        <v>23764</v>
      </c>
      <c r="Q282" s="16">
        <f>K282*100/C282</f>
        <v>99.52472</v>
      </c>
    </row>
    <row r="283" spans="1:17" s="76" customFormat="1" ht="12.75">
      <c r="A283" s="91" t="s">
        <v>511</v>
      </c>
      <c r="B283" s="91" t="s">
        <v>519</v>
      </c>
      <c r="C283" s="11">
        <v>10000000</v>
      </c>
      <c r="D283" s="92">
        <v>165</v>
      </c>
      <c r="E283" s="25">
        <v>85</v>
      </c>
      <c r="F283" s="16">
        <f>E283*100/D283</f>
        <v>51.515151515151516</v>
      </c>
      <c r="G283" s="92">
        <v>147</v>
      </c>
      <c r="H283" s="25">
        <v>18</v>
      </c>
      <c r="I283" s="16">
        <f>G283*100/D283</f>
        <v>89.0909090909091</v>
      </c>
      <c r="J283" s="23">
        <v>19713982</v>
      </c>
      <c r="K283" s="11">
        <v>10000000</v>
      </c>
      <c r="L283" s="16">
        <f>K283*100/J283</f>
        <v>50.72541914667468</v>
      </c>
      <c r="M283" s="11">
        <v>22383456</v>
      </c>
      <c r="N283" s="11">
        <f>K283+M283</f>
        <v>32383456</v>
      </c>
      <c r="O283" s="95">
        <f>M283/K283</f>
        <v>2.2383456</v>
      </c>
      <c r="P283" s="11">
        <f>C283-K283</f>
        <v>0</v>
      </c>
      <c r="Q283" s="16">
        <f>K283*100/C283</f>
        <v>100</v>
      </c>
    </row>
    <row r="284" spans="1:17" s="76" customFormat="1" ht="12.75">
      <c r="A284" s="91" t="s">
        <v>512</v>
      </c>
      <c r="B284" s="91" t="s">
        <v>517</v>
      </c>
      <c r="C284" s="11">
        <v>2000000</v>
      </c>
      <c r="D284" s="92">
        <v>128</v>
      </c>
      <c r="E284" s="25">
        <v>40</v>
      </c>
      <c r="F284" s="16">
        <f aca="true" t="shared" si="98" ref="F284:F290">E284*100/D284</f>
        <v>31.25</v>
      </c>
      <c r="G284" s="92">
        <v>113</v>
      </c>
      <c r="H284" s="25">
        <v>15</v>
      </c>
      <c r="I284" s="16">
        <f aca="true" t="shared" si="99" ref="I284:I290">G284*100/D284</f>
        <v>88.28125</v>
      </c>
      <c r="J284" s="23">
        <v>5610511</v>
      </c>
      <c r="K284" s="11">
        <v>2000000</v>
      </c>
      <c r="L284" s="16">
        <f aca="true" t="shared" si="100" ref="L284:L290">K284*100/J284</f>
        <v>35.64737686103815</v>
      </c>
      <c r="M284" s="11">
        <v>3600941</v>
      </c>
      <c r="N284" s="11">
        <f aca="true" t="shared" si="101" ref="N284:N290">K284+M284</f>
        <v>5600941</v>
      </c>
      <c r="O284" s="95">
        <f aca="true" t="shared" si="102" ref="O284:O290">M284/K284</f>
        <v>1.8004705</v>
      </c>
      <c r="P284" s="11">
        <f aca="true" t="shared" si="103" ref="P284:P290">C284-K284</f>
        <v>0</v>
      </c>
      <c r="Q284" s="16">
        <f aca="true" t="shared" si="104" ref="Q284:Q290">K284*100/C284</f>
        <v>100</v>
      </c>
    </row>
    <row r="285" spans="1:17" s="76" customFormat="1" ht="12.75">
      <c r="A285" s="91" t="s">
        <v>513</v>
      </c>
      <c r="B285" s="91" t="s">
        <v>520</v>
      </c>
      <c r="C285" s="11">
        <v>2000000</v>
      </c>
      <c r="D285" s="92">
        <v>120</v>
      </c>
      <c r="E285" s="25">
        <v>54</v>
      </c>
      <c r="F285" s="16">
        <f t="shared" si="98"/>
        <v>45</v>
      </c>
      <c r="G285" s="92">
        <v>104</v>
      </c>
      <c r="H285" s="25">
        <v>16</v>
      </c>
      <c r="I285" s="16">
        <f t="shared" si="99"/>
        <v>86.66666666666667</v>
      </c>
      <c r="J285" s="23">
        <v>4488790</v>
      </c>
      <c r="K285" s="11">
        <v>2000000</v>
      </c>
      <c r="L285" s="16">
        <f t="shared" si="100"/>
        <v>44.555436988587125</v>
      </c>
      <c r="M285" s="11">
        <v>7723825</v>
      </c>
      <c r="N285" s="11">
        <f t="shared" si="101"/>
        <v>9723825</v>
      </c>
      <c r="O285" s="95">
        <f t="shared" si="102"/>
        <v>3.8619125</v>
      </c>
      <c r="P285" s="11">
        <f t="shared" si="103"/>
        <v>0</v>
      </c>
      <c r="Q285" s="16">
        <f t="shared" si="104"/>
        <v>100</v>
      </c>
    </row>
    <row r="286" spans="1:17" s="76" customFormat="1" ht="12.75">
      <c r="A286" s="91" t="s">
        <v>514</v>
      </c>
      <c r="B286" s="91" t="s">
        <v>521</v>
      </c>
      <c r="C286" s="11">
        <v>1500000</v>
      </c>
      <c r="D286" s="92">
        <v>30</v>
      </c>
      <c r="E286" s="25">
        <v>21</v>
      </c>
      <c r="F286" s="16">
        <f t="shared" si="98"/>
        <v>70</v>
      </c>
      <c r="G286" s="92">
        <v>26</v>
      </c>
      <c r="H286" s="25">
        <v>4</v>
      </c>
      <c r="I286" s="16">
        <f t="shared" si="99"/>
        <v>86.66666666666667</v>
      </c>
      <c r="J286" s="23">
        <v>2195138</v>
      </c>
      <c r="K286" s="11">
        <v>1500000</v>
      </c>
      <c r="L286" s="16">
        <f t="shared" si="100"/>
        <v>68.3328337443933</v>
      </c>
      <c r="M286" s="11">
        <v>3605216</v>
      </c>
      <c r="N286" s="11">
        <f t="shared" si="101"/>
        <v>5105216</v>
      </c>
      <c r="O286" s="95">
        <f t="shared" si="102"/>
        <v>2.4034773333333335</v>
      </c>
      <c r="P286" s="11">
        <f t="shared" si="103"/>
        <v>0</v>
      </c>
      <c r="Q286" s="16">
        <f t="shared" si="104"/>
        <v>100</v>
      </c>
    </row>
    <row r="287" spans="1:17" s="76" customFormat="1" ht="12.75">
      <c r="A287" s="91" t="s">
        <v>522</v>
      </c>
      <c r="B287" s="91" t="s">
        <v>530</v>
      </c>
      <c r="C287" s="11">
        <v>5400000</v>
      </c>
      <c r="D287" s="92">
        <v>44</v>
      </c>
      <c r="E287" s="25">
        <v>38</v>
      </c>
      <c r="F287" s="16">
        <f t="shared" si="98"/>
        <v>86.36363636363636</v>
      </c>
      <c r="G287" s="92">
        <v>39</v>
      </c>
      <c r="H287" s="25">
        <v>5</v>
      </c>
      <c r="I287" s="16">
        <f t="shared" si="99"/>
        <v>88.63636363636364</v>
      </c>
      <c r="J287" s="23">
        <v>6338609</v>
      </c>
      <c r="K287" s="11">
        <v>5400000</v>
      </c>
      <c r="L287" s="16">
        <f t="shared" si="100"/>
        <v>85.19219279813599</v>
      </c>
      <c r="M287" s="11">
        <v>9317674</v>
      </c>
      <c r="N287" s="11">
        <f t="shared" si="101"/>
        <v>14717674</v>
      </c>
      <c r="O287" s="95">
        <f t="shared" si="102"/>
        <v>1.7254951851851852</v>
      </c>
      <c r="P287" s="11">
        <f t="shared" si="103"/>
        <v>0</v>
      </c>
      <c r="Q287" s="16">
        <f t="shared" si="104"/>
        <v>100</v>
      </c>
    </row>
    <row r="288" spans="1:17" s="76" customFormat="1" ht="12.75">
      <c r="A288" s="91" t="s">
        <v>523</v>
      </c>
      <c r="B288" s="91" t="s">
        <v>529</v>
      </c>
      <c r="C288" s="11">
        <v>6000000</v>
      </c>
      <c r="D288" s="92">
        <v>50</v>
      </c>
      <c r="E288" s="25">
        <v>41</v>
      </c>
      <c r="F288" s="16">
        <f t="shared" si="98"/>
        <v>82</v>
      </c>
      <c r="G288" s="92">
        <v>41</v>
      </c>
      <c r="H288" s="25">
        <v>9</v>
      </c>
      <c r="I288" s="16">
        <f t="shared" si="99"/>
        <v>82</v>
      </c>
      <c r="J288" s="23">
        <v>7026008</v>
      </c>
      <c r="K288" s="11">
        <v>5910628</v>
      </c>
      <c r="L288" s="16">
        <f t="shared" si="100"/>
        <v>84.12498249361515</v>
      </c>
      <c r="M288" s="11">
        <v>8408251</v>
      </c>
      <c r="N288" s="11">
        <f t="shared" si="101"/>
        <v>14318879</v>
      </c>
      <c r="O288" s="95">
        <f t="shared" si="102"/>
        <v>1.422564742697392</v>
      </c>
      <c r="P288" s="11">
        <f t="shared" si="103"/>
        <v>89372</v>
      </c>
      <c r="Q288" s="16">
        <f t="shared" si="104"/>
        <v>98.51046666666667</v>
      </c>
    </row>
    <row r="289" spans="1:17" s="76" customFormat="1" ht="12.75">
      <c r="A289" s="91" t="s">
        <v>524</v>
      </c>
      <c r="B289" s="91" t="s">
        <v>528</v>
      </c>
      <c r="C289" s="11">
        <v>500000</v>
      </c>
      <c r="D289" s="92">
        <v>21</v>
      </c>
      <c r="E289" s="25">
        <v>19</v>
      </c>
      <c r="F289" s="16">
        <f t="shared" si="98"/>
        <v>90.47619047619048</v>
      </c>
      <c r="G289" s="92">
        <v>19</v>
      </c>
      <c r="H289" s="25">
        <v>2</v>
      </c>
      <c r="I289" s="16">
        <f t="shared" si="99"/>
        <v>90.47619047619048</v>
      </c>
      <c r="J289" s="23">
        <v>482039</v>
      </c>
      <c r="K289" s="11">
        <v>430039</v>
      </c>
      <c r="L289" s="16">
        <f t="shared" si="100"/>
        <v>89.21249110549147</v>
      </c>
      <c r="M289" s="11">
        <v>859570</v>
      </c>
      <c r="N289" s="11">
        <f t="shared" si="101"/>
        <v>1289609</v>
      </c>
      <c r="O289" s="95">
        <f t="shared" si="102"/>
        <v>1.9988187117912561</v>
      </c>
      <c r="P289" s="11">
        <f t="shared" si="103"/>
        <v>69961</v>
      </c>
      <c r="Q289" s="16">
        <f t="shared" si="104"/>
        <v>86.0078</v>
      </c>
    </row>
    <row r="290" spans="1:17" s="76" customFormat="1" ht="12.75">
      <c r="A290" s="91" t="s">
        <v>525</v>
      </c>
      <c r="B290" s="91" t="s">
        <v>527</v>
      </c>
      <c r="C290" s="11">
        <v>1000000</v>
      </c>
      <c r="D290" s="92">
        <v>13</v>
      </c>
      <c r="E290" s="25">
        <v>9</v>
      </c>
      <c r="F290" s="16">
        <f t="shared" si="98"/>
        <v>69.23076923076923</v>
      </c>
      <c r="G290" s="92">
        <v>13</v>
      </c>
      <c r="H290" s="25">
        <v>0</v>
      </c>
      <c r="I290" s="16">
        <f t="shared" si="99"/>
        <v>100</v>
      </c>
      <c r="J290" s="23">
        <v>1297021</v>
      </c>
      <c r="K290" s="11">
        <v>1000000</v>
      </c>
      <c r="L290" s="16">
        <f t="shared" si="100"/>
        <v>77.09975397468507</v>
      </c>
      <c r="M290" s="11">
        <v>1681445</v>
      </c>
      <c r="N290" s="11">
        <f t="shared" si="101"/>
        <v>2681445</v>
      </c>
      <c r="O290" s="95">
        <f t="shared" si="102"/>
        <v>1.681445</v>
      </c>
      <c r="P290" s="11">
        <f t="shared" si="103"/>
        <v>0</v>
      </c>
      <c r="Q290" s="16">
        <f t="shared" si="104"/>
        <v>100</v>
      </c>
    </row>
    <row r="291" spans="1:17" s="76" customFormat="1" ht="12.75">
      <c r="A291" s="91" t="s">
        <v>526</v>
      </c>
      <c r="B291" s="91" t="s">
        <v>531</v>
      </c>
      <c r="C291" s="11">
        <v>500000</v>
      </c>
      <c r="D291" s="92">
        <v>40</v>
      </c>
      <c r="E291" s="25">
        <v>8</v>
      </c>
      <c r="F291" s="16">
        <f>E291*100/D291</f>
        <v>20</v>
      </c>
      <c r="G291" s="92">
        <v>35</v>
      </c>
      <c r="H291" s="25">
        <v>5</v>
      </c>
      <c r="I291" s="16">
        <f>G291*100/D291</f>
        <v>87.5</v>
      </c>
      <c r="J291" s="23">
        <v>2007598</v>
      </c>
      <c r="K291" s="11">
        <v>485788</v>
      </c>
      <c r="L291" s="16">
        <f>K291*100/J291</f>
        <v>24.197473797045024</v>
      </c>
      <c r="M291" s="11">
        <v>804158</v>
      </c>
      <c r="N291" s="11">
        <f>K291+M291</f>
        <v>1289946</v>
      </c>
      <c r="O291" s="95">
        <f>M291/K291</f>
        <v>1.655368185298937</v>
      </c>
      <c r="P291" s="11">
        <f>C291-K291</f>
        <v>14212</v>
      </c>
      <c r="Q291" s="16">
        <f>K291*100/C291</f>
        <v>97.1576</v>
      </c>
    </row>
    <row r="292" spans="1:17" s="76" customFormat="1" ht="12.75">
      <c r="A292" s="91" t="s">
        <v>532</v>
      </c>
      <c r="B292" s="91" t="s">
        <v>533</v>
      </c>
      <c r="C292" s="11">
        <v>2500000</v>
      </c>
      <c r="D292" s="92">
        <v>22</v>
      </c>
      <c r="E292" s="25">
        <v>14</v>
      </c>
      <c r="F292" s="16">
        <f>E292*100/D292</f>
        <v>63.63636363636363</v>
      </c>
      <c r="G292" s="92">
        <v>14</v>
      </c>
      <c r="H292" s="25">
        <v>8</v>
      </c>
      <c r="I292" s="16">
        <f>G292*100/D292</f>
        <v>63.63636363636363</v>
      </c>
      <c r="J292" s="23">
        <v>3288758</v>
      </c>
      <c r="K292" s="11">
        <v>2023658</v>
      </c>
      <c r="L292" s="16">
        <f>K292*100/J292</f>
        <v>61.53259072269836</v>
      </c>
      <c r="M292" s="11">
        <v>3882525</v>
      </c>
      <c r="N292" s="11">
        <f>K292+M292</f>
        <v>5906183</v>
      </c>
      <c r="O292" s="95">
        <f>M292/K292</f>
        <v>1.918567761943965</v>
      </c>
      <c r="P292" s="11">
        <f>C292-K292</f>
        <v>476342</v>
      </c>
      <c r="Q292" s="16">
        <f>K292*100/C292</f>
        <v>80.94632</v>
      </c>
    </row>
    <row r="293" spans="1:17" s="76" customFormat="1" ht="12.75">
      <c r="A293" s="91" t="s">
        <v>534</v>
      </c>
      <c r="B293" s="91" t="s">
        <v>535</v>
      </c>
      <c r="C293" s="11">
        <v>7000000</v>
      </c>
      <c r="D293" s="92">
        <v>102</v>
      </c>
      <c r="E293" s="25">
        <v>54</v>
      </c>
      <c r="F293" s="16">
        <f>E293*100/D293</f>
        <v>52.94117647058823</v>
      </c>
      <c r="G293" s="92">
        <v>76</v>
      </c>
      <c r="H293" s="25">
        <v>26</v>
      </c>
      <c r="I293" s="16">
        <f>G293*100/D293</f>
        <v>74.50980392156863</v>
      </c>
      <c r="J293" s="23">
        <v>12952582</v>
      </c>
      <c r="K293" s="11">
        <v>7000000</v>
      </c>
      <c r="L293" s="16">
        <f>K293*100/J293</f>
        <v>54.04327878410652</v>
      </c>
      <c r="M293" s="11">
        <v>15200773</v>
      </c>
      <c r="N293" s="11">
        <f>K293+M293</f>
        <v>22200773</v>
      </c>
      <c r="O293" s="95">
        <f>M293/K293</f>
        <v>2.171539</v>
      </c>
      <c r="P293" s="11">
        <f>C293-K293</f>
        <v>0</v>
      </c>
      <c r="Q293" s="16">
        <f>K293*100/C293</f>
        <v>100</v>
      </c>
    </row>
    <row r="294" spans="1:17" s="76" customFormat="1" ht="12.75">
      <c r="A294" s="117" t="s">
        <v>516</v>
      </c>
      <c r="B294" s="118"/>
      <c r="C294" s="12">
        <f>SUM(C282:C293)</f>
        <v>43400000</v>
      </c>
      <c r="D294" s="33">
        <f>SUM(D282:D293)</f>
        <v>803</v>
      </c>
      <c r="E294" s="19">
        <f>SUM(E282:E293)</f>
        <v>429</v>
      </c>
      <c r="F294" s="28">
        <f>E294*100/D294</f>
        <v>53.42465753424658</v>
      </c>
      <c r="G294" s="33">
        <f>SUM(G282:G293)</f>
        <v>673</v>
      </c>
      <c r="H294" s="19">
        <f>SUM(H282:H293)</f>
        <v>130</v>
      </c>
      <c r="I294" s="28">
        <f>G294*100/D294</f>
        <v>83.8107098381071</v>
      </c>
      <c r="J294" s="13">
        <f>SUM(J282:J293)</f>
        <v>72369734</v>
      </c>
      <c r="K294" s="12">
        <f>SUM(K282:K293)</f>
        <v>42726349</v>
      </c>
      <c r="L294" s="28">
        <f>K294*100/J294</f>
        <v>59.03897477362567</v>
      </c>
      <c r="M294" s="12">
        <f>SUM(M282:M293)</f>
        <v>83985263</v>
      </c>
      <c r="N294" s="12">
        <f>SUM(N282:N293)</f>
        <v>126711612</v>
      </c>
      <c r="O294" s="94">
        <f>M294/K294</f>
        <v>1.9656550340868113</v>
      </c>
      <c r="P294" s="12">
        <f>SUM(P282:P293)</f>
        <v>673651</v>
      </c>
      <c r="Q294" s="28">
        <f>K294*100/C294</f>
        <v>98.44780875576036</v>
      </c>
    </row>
    <row r="295" spans="1:17" s="76" customFormat="1" ht="12.75" customHeight="1">
      <c r="A295" s="69"/>
      <c r="B295" s="70"/>
      <c r="C295" s="71"/>
      <c r="D295" s="90"/>
      <c r="E295" s="72"/>
      <c r="F295" s="73"/>
      <c r="G295" s="90"/>
      <c r="H295" s="72"/>
      <c r="I295" s="73"/>
      <c r="J295" s="74"/>
      <c r="K295" s="71"/>
      <c r="L295" s="73"/>
      <c r="M295" s="71"/>
      <c r="N295" s="71"/>
      <c r="O295" s="103"/>
      <c r="P295" s="71"/>
      <c r="Q295" s="73"/>
    </row>
    <row r="296" spans="1:17" s="76" customFormat="1" ht="12.75">
      <c r="A296" s="2" t="s">
        <v>0</v>
      </c>
      <c r="B296" s="54" t="s">
        <v>133</v>
      </c>
      <c r="C296" s="119" t="s">
        <v>86</v>
      </c>
      <c r="D296" s="130" t="s">
        <v>79</v>
      </c>
      <c r="E296" s="131"/>
      <c r="F296" s="131"/>
      <c r="G296" s="132"/>
      <c r="H296" s="132"/>
      <c r="I296" s="133"/>
      <c r="J296" s="119" t="s">
        <v>88</v>
      </c>
      <c r="K296" s="134" t="s">
        <v>89</v>
      </c>
      <c r="L296" s="122" t="s">
        <v>85</v>
      </c>
      <c r="M296" s="119" t="s">
        <v>130</v>
      </c>
      <c r="N296" s="119" t="s">
        <v>129</v>
      </c>
      <c r="O296" s="122" t="s">
        <v>456</v>
      </c>
      <c r="P296" s="40" t="s">
        <v>114</v>
      </c>
      <c r="Q296" s="122" t="s">
        <v>87</v>
      </c>
    </row>
    <row r="297" spans="1:17" s="76" customFormat="1" ht="12.75">
      <c r="A297" s="5"/>
      <c r="B297" s="53" t="s">
        <v>536</v>
      </c>
      <c r="C297" s="120"/>
      <c r="D297" s="125" t="s">
        <v>78</v>
      </c>
      <c r="E297" s="127" t="s">
        <v>80</v>
      </c>
      <c r="F297" s="127" t="s">
        <v>81</v>
      </c>
      <c r="G297" s="125" t="s">
        <v>83</v>
      </c>
      <c r="H297" s="127" t="s">
        <v>82</v>
      </c>
      <c r="I297" s="128" t="s">
        <v>84</v>
      </c>
      <c r="J297" s="120"/>
      <c r="K297" s="135"/>
      <c r="L297" s="123"/>
      <c r="M297" s="137"/>
      <c r="N297" s="120"/>
      <c r="O297" s="123"/>
      <c r="P297" s="42" t="s">
        <v>115</v>
      </c>
      <c r="Q297" s="123"/>
    </row>
    <row r="298" spans="1:17" s="76" customFormat="1" ht="55.5" customHeight="1">
      <c r="A298" s="3"/>
      <c r="B298" s="51" t="s">
        <v>537</v>
      </c>
      <c r="C298" s="121"/>
      <c r="D298" s="126"/>
      <c r="E298" s="126"/>
      <c r="F298" s="126"/>
      <c r="G298" s="126"/>
      <c r="H298" s="126"/>
      <c r="I298" s="129"/>
      <c r="J298" s="121"/>
      <c r="K298" s="136"/>
      <c r="L298" s="124"/>
      <c r="M298" s="138"/>
      <c r="N298" s="121"/>
      <c r="O298" s="124"/>
      <c r="P298" s="43"/>
      <c r="Q298" s="124"/>
    </row>
    <row r="299" spans="1:17" s="76" customFormat="1" ht="12.75">
      <c r="A299" s="91" t="s">
        <v>539</v>
      </c>
      <c r="B299" s="91" t="s">
        <v>545</v>
      </c>
      <c r="C299" s="11">
        <v>10000000</v>
      </c>
      <c r="D299" s="92">
        <v>219</v>
      </c>
      <c r="E299" s="25">
        <v>83</v>
      </c>
      <c r="F299" s="16">
        <f aca="true" t="shared" si="105" ref="F299:F306">E299*100/D299</f>
        <v>37.89954337899543</v>
      </c>
      <c r="G299" s="92">
        <v>201</v>
      </c>
      <c r="H299" s="25">
        <v>18</v>
      </c>
      <c r="I299" s="16">
        <f aca="true" t="shared" si="106" ref="I299:I306">G299*100/D299</f>
        <v>91.78082191780823</v>
      </c>
      <c r="J299" s="23">
        <v>25637109</v>
      </c>
      <c r="K299" s="11">
        <v>10000000</v>
      </c>
      <c r="L299" s="16">
        <f aca="true" t="shared" si="107" ref="L299:L306">K299*100/J299</f>
        <v>39.00595812109704</v>
      </c>
      <c r="M299" s="11">
        <v>21851600</v>
      </c>
      <c r="N299" s="11">
        <f aca="true" t="shared" si="108" ref="N299:N306">K299+M299</f>
        <v>31851600</v>
      </c>
      <c r="O299" s="95">
        <f aca="true" t="shared" si="109" ref="O299:O306">M299/K299</f>
        <v>2.18516</v>
      </c>
      <c r="P299" s="11">
        <f aca="true" t="shared" si="110" ref="P299:P306">C299-K299</f>
        <v>0</v>
      </c>
      <c r="Q299" s="16">
        <f aca="true" t="shared" si="111" ref="Q299:Q306">K299*100/C299</f>
        <v>100</v>
      </c>
    </row>
    <row r="300" spans="1:17" s="76" customFormat="1" ht="12.75">
      <c r="A300" s="91" t="s">
        <v>540</v>
      </c>
      <c r="B300" s="91" t="s">
        <v>543</v>
      </c>
      <c r="C300" s="11">
        <v>4000000</v>
      </c>
      <c r="D300" s="92">
        <v>37</v>
      </c>
      <c r="E300" s="25">
        <v>28</v>
      </c>
      <c r="F300" s="16">
        <f t="shared" si="105"/>
        <v>75.67567567567568</v>
      </c>
      <c r="G300" s="92">
        <v>28</v>
      </c>
      <c r="H300" s="25">
        <v>9</v>
      </c>
      <c r="I300" s="16">
        <f t="shared" si="106"/>
        <v>75.67567567567568</v>
      </c>
      <c r="J300" s="23">
        <v>4394404</v>
      </c>
      <c r="K300" s="11">
        <v>3414629</v>
      </c>
      <c r="L300" s="16">
        <f t="shared" si="107"/>
        <v>77.70402994353728</v>
      </c>
      <c r="M300" s="11">
        <v>4064278</v>
      </c>
      <c r="N300" s="11">
        <f t="shared" si="108"/>
        <v>7478907</v>
      </c>
      <c r="O300" s="95">
        <f t="shared" si="109"/>
        <v>1.1902546367409168</v>
      </c>
      <c r="P300" s="11">
        <f t="shared" si="110"/>
        <v>585371</v>
      </c>
      <c r="Q300" s="16">
        <f t="shared" si="111"/>
        <v>85.365725</v>
      </c>
    </row>
    <row r="301" spans="1:17" s="76" customFormat="1" ht="12.75">
      <c r="A301" s="91" t="s">
        <v>541</v>
      </c>
      <c r="B301" s="91" t="s">
        <v>544</v>
      </c>
      <c r="C301" s="11">
        <v>3000000</v>
      </c>
      <c r="D301" s="92">
        <v>129</v>
      </c>
      <c r="E301" s="25">
        <v>67</v>
      </c>
      <c r="F301" s="16">
        <f t="shared" si="105"/>
        <v>51.93798449612403</v>
      </c>
      <c r="G301" s="92">
        <v>80</v>
      </c>
      <c r="H301" s="25">
        <v>49</v>
      </c>
      <c r="I301" s="16">
        <f t="shared" si="106"/>
        <v>62.01550387596899</v>
      </c>
      <c r="J301" s="23">
        <v>5631449</v>
      </c>
      <c r="K301" s="11">
        <v>2994645</v>
      </c>
      <c r="L301" s="16">
        <f t="shared" si="107"/>
        <v>53.17716630302432</v>
      </c>
      <c r="M301" s="11">
        <v>9457606</v>
      </c>
      <c r="N301" s="11">
        <f t="shared" si="108"/>
        <v>12452251</v>
      </c>
      <c r="O301" s="95">
        <f t="shared" si="109"/>
        <v>3.158172671552054</v>
      </c>
      <c r="P301" s="11">
        <f t="shared" si="110"/>
        <v>5355</v>
      </c>
      <c r="Q301" s="16">
        <f t="shared" si="111"/>
        <v>99.8215</v>
      </c>
    </row>
    <row r="302" spans="1:17" s="76" customFormat="1" ht="12.75">
      <c r="A302" s="91" t="s">
        <v>542</v>
      </c>
      <c r="B302" s="91" t="s">
        <v>546</v>
      </c>
      <c r="C302" s="11">
        <v>6000000</v>
      </c>
      <c r="D302" s="92">
        <v>69</v>
      </c>
      <c r="E302" s="25">
        <v>46</v>
      </c>
      <c r="F302" s="16">
        <f t="shared" si="105"/>
        <v>66.66666666666667</v>
      </c>
      <c r="G302" s="92">
        <v>46</v>
      </c>
      <c r="H302" s="25">
        <v>23</v>
      </c>
      <c r="I302" s="16">
        <f t="shared" si="106"/>
        <v>66.66666666666667</v>
      </c>
      <c r="J302" s="23">
        <v>8635809</v>
      </c>
      <c r="K302" s="11">
        <v>5966781</v>
      </c>
      <c r="L302" s="16">
        <f t="shared" si="107"/>
        <v>69.0934804139369</v>
      </c>
      <c r="M302" s="11">
        <v>8502948</v>
      </c>
      <c r="N302" s="11">
        <f t="shared" si="108"/>
        <v>14469729</v>
      </c>
      <c r="O302" s="95">
        <f t="shared" si="109"/>
        <v>1.4250477770174572</v>
      </c>
      <c r="P302" s="11">
        <f t="shared" si="110"/>
        <v>33219</v>
      </c>
      <c r="Q302" s="16">
        <f t="shared" si="111"/>
        <v>99.44635</v>
      </c>
    </row>
    <row r="303" spans="1:17" s="76" customFormat="1" ht="12.75">
      <c r="A303" s="91" t="s">
        <v>547</v>
      </c>
      <c r="B303" s="91" t="s">
        <v>555</v>
      </c>
      <c r="C303" s="11">
        <v>500000</v>
      </c>
      <c r="D303" s="92">
        <v>22</v>
      </c>
      <c r="E303" s="25">
        <v>18</v>
      </c>
      <c r="F303" s="16">
        <f t="shared" si="105"/>
        <v>81.81818181818181</v>
      </c>
      <c r="G303" s="92">
        <v>18</v>
      </c>
      <c r="H303" s="25">
        <v>4</v>
      </c>
      <c r="I303" s="16">
        <f t="shared" si="106"/>
        <v>81.81818181818181</v>
      </c>
      <c r="J303" s="23">
        <v>368357</v>
      </c>
      <c r="K303" s="11">
        <v>309808</v>
      </c>
      <c r="L303" s="16">
        <f t="shared" si="107"/>
        <v>84.10536517563125</v>
      </c>
      <c r="M303" s="11">
        <v>191479</v>
      </c>
      <c r="N303" s="11">
        <f t="shared" si="108"/>
        <v>501287</v>
      </c>
      <c r="O303" s="95">
        <f t="shared" si="109"/>
        <v>0.618056990135826</v>
      </c>
      <c r="P303" s="11">
        <f t="shared" si="110"/>
        <v>190192</v>
      </c>
      <c r="Q303" s="16">
        <f t="shared" si="111"/>
        <v>61.9616</v>
      </c>
    </row>
    <row r="304" spans="1:17" s="76" customFormat="1" ht="12.75">
      <c r="A304" s="91" t="s">
        <v>548</v>
      </c>
      <c r="B304" s="91" t="s">
        <v>556</v>
      </c>
      <c r="C304" s="11">
        <v>500000</v>
      </c>
      <c r="D304" s="92">
        <v>46</v>
      </c>
      <c r="E304" s="25">
        <v>7</v>
      </c>
      <c r="F304" s="16">
        <f t="shared" si="105"/>
        <v>15.217391304347826</v>
      </c>
      <c r="G304" s="92">
        <v>38</v>
      </c>
      <c r="H304" s="25">
        <v>8</v>
      </c>
      <c r="I304" s="16">
        <f t="shared" si="106"/>
        <v>82.6086956521739</v>
      </c>
      <c r="J304" s="23">
        <v>3123966</v>
      </c>
      <c r="K304" s="11">
        <v>500000</v>
      </c>
      <c r="L304" s="16">
        <f t="shared" si="107"/>
        <v>16.005295832284986</v>
      </c>
      <c r="M304" s="11">
        <v>396284</v>
      </c>
      <c r="N304" s="11">
        <f t="shared" si="108"/>
        <v>896284</v>
      </c>
      <c r="O304" s="95">
        <f t="shared" si="109"/>
        <v>0.792568</v>
      </c>
      <c r="P304" s="11">
        <f t="shared" si="110"/>
        <v>0</v>
      </c>
      <c r="Q304" s="16">
        <f t="shared" si="111"/>
        <v>100</v>
      </c>
    </row>
    <row r="305" spans="1:17" s="76" customFormat="1" ht="12.75">
      <c r="A305" s="91" t="s">
        <v>549</v>
      </c>
      <c r="B305" s="91" t="s">
        <v>557</v>
      </c>
      <c r="C305" s="11">
        <v>2000000</v>
      </c>
      <c r="D305" s="92">
        <v>12</v>
      </c>
      <c r="E305" s="25">
        <v>12</v>
      </c>
      <c r="F305" s="16">
        <f t="shared" si="105"/>
        <v>100</v>
      </c>
      <c r="G305" s="92">
        <v>12</v>
      </c>
      <c r="H305" s="25">
        <v>0</v>
      </c>
      <c r="I305" s="16">
        <f t="shared" si="106"/>
        <v>100</v>
      </c>
      <c r="J305" s="23">
        <v>1631632</v>
      </c>
      <c r="K305" s="11">
        <v>1631632</v>
      </c>
      <c r="L305" s="16">
        <f t="shared" si="107"/>
        <v>100</v>
      </c>
      <c r="M305" s="11">
        <v>2708193</v>
      </c>
      <c r="N305" s="11">
        <f t="shared" si="108"/>
        <v>4339825</v>
      </c>
      <c r="O305" s="95">
        <f t="shared" si="109"/>
        <v>1.6598062553320847</v>
      </c>
      <c r="P305" s="11">
        <f t="shared" si="110"/>
        <v>368368</v>
      </c>
      <c r="Q305" s="16">
        <f t="shared" si="111"/>
        <v>81.5816</v>
      </c>
    </row>
    <row r="306" spans="1:17" s="76" customFormat="1" ht="12.75">
      <c r="A306" s="91" t="s">
        <v>550</v>
      </c>
      <c r="B306" s="91" t="s">
        <v>566</v>
      </c>
      <c r="C306" s="11">
        <v>1200000</v>
      </c>
      <c r="D306" s="92">
        <v>12</v>
      </c>
      <c r="E306" s="25">
        <v>11</v>
      </c>
      <c r="F306" s="16">
        <f t="shared" si="105"/>
        <v>91.66666666666667</v>
      </c>
      <c r="G306" s="92">
        <v>11</v>
      </c>
      <c r="H306" s="25">
        <v>1</v>
      </c>
      <c r="I306" s="16">
        <f t="shared" si="106"/>
        <v>91.66666666666667</v>
      </c>
      <c r="J306" s="23">
        <v>724281</v>
      </c>
      <c r="K306" s="11">
        <v>669781</v>
      </c>
      <c r="L306" s="16">
        <f t="shared" si="107"/>
        <v>92.47529619029079</v>
      </c>
      <c r="M306" s="11">
        <v>538696</v>
      </c>
      <c r="N306" s="11">
        <f t="shared" si="108"/>
        <v>1208477</v>
      </c>
      <c r="O306" s="95">
        <f t="shared" si="109"/>
        <v>0.8042867743337001</v>
      </c>
      <c r="P306" s="11">
        <f t="shared" si="110"/>
        <v>530219</v>
      </c>
      <c r="Q306" s="16">
        <f t="shared" si="111"/>
        <v>55.815083333333334</v>
      </c>
    </row>
    <row r="307" spans="1:17" s="76" customFormat="1" ht="12.75">
      <c r="A307" s="91" t="s">
        <v>551</v>
      </c>
      <c r="B307" s="91" t="s">
        <v>558</v>
      </c>
      <c r="C307" s="11">
        <v>5000000</v>
      </c>
      <c r="D307" s="92">
        <v>58</v>
      </c>
      <c r="E307" s="25">
        <v>35</v>
      </c>
      <c r="F307" s="16">
        <f aca="true" t="shared" si="112" ref="F307:F313">E307*100/D307</f>
        <v>60.3448275862069</v>
      </c>
      <c r="G307" s="92">
        <v>47</v>
      </c>
      <c r="H307" s="25">
        <v>11</v>
      </c>
      <c r="I307" s="16">
        <f aca="true" t="shared" si="113" ref="I307:I313">G307*100/D307</f>
        <v>81.03448275862068</v>
      </c>
      <c r="J307" s="23">
        <v>8239012</v>
      </c>
      <c r="K307" s="11">
        <v>5000000</v>
      </c>
      <c r="L307" s="16">
        <f aca="true" t="shared" si="114" ref="L307:L313">K307*100/J307</f>
        <v>60.68688818513676</v>
      </c>
      <c r="M307" s="11">
        <v>8875509</v>
      </c>
      <c r="N307" s="11">
        <f aca="true" t="shared" si="115" ref="N307:N312">K307+M307</f>
        <v>13875509</v>
      </c>
      <c r="O307" s="95">
        <f aca="true" t="shared" si="116" ref="O307:O313">M307/K307</f>
        <v>1.7751018</v>
      </c>
      <c r="P307" s="11">
        <f aca="true" t="shared" si="117" ref="P307:P312">C307-K307</f>
        <v>0</v>
      </c>
      <c r="Q307" s="16">
        <f aca="true" t="shared" si="118" ref="Q307:Q313">K307*100/C307</f>
        <v>100</v>
      </c>
    </row>
    <row r="308" spans="1:17" s="76" customFormat="1" ht="12.75">
      <c r="A308" s="91" t="s">
        <v>552</v>
      </c>
      <c r="B308" s="91" t="s">
        <v>559</v>
      </c>
      <c r="C308" s="11">
        <v>1800000</v>
      </c>
      <c r="D308" s="92">
        <v>82</v>
      </c>
      <c r="E308" s="25">
        <v>57</v>
      </c>
      <c r="F308" s="16">
        <f t="shared" si="112"/>
        <v>69.51219512195122</v>
      </c>
      <c r="G308" s="92">
        <v>61</v>
      </c>
      <c r="H308" s="25">
        <v>21</v>
      </c>
      <c r="I308" s="16">
        <f t="shared" si="113"/>
        <v>74.39024390243902</v>
      </c>
      <c r="J308" s="23">
        <v>2686214</v>
      </c>
      <c r="K308" s="11">
        <v>1800000</v>
      </c>
      <c r="L308" s="16">
        <f t="shared" si="114"/>
        <v>67.00880868017217</v>
      </c>
      <c r="M308" s="11">
        <v>6285197</v>
      </c>
      <c r="N308" s="11">
        <f t="shared" si="115"/>
        <v>8085197</v>
      </c>
      <c r="O308" s="95">
        <f t="shared" si="116"/>
        <v>3.491776111111111</v>
      </c>
      <c r="P308" s="11">
        <f t="shared" si="117"/>
        <v>0</v>
      </c>
      <c r="Q308" s="16">
        <f t="shared" si="118"/>
        <v>100</v>
      </c>
    </row>
    <row r="309" spans="1:17" s="76" customFormat="1" ht="12.75">
      <c r="A309" s="91" t="s">
        <v>553</v>
      </c>
      <c r="B309" s="91" t="s">
        <v>560</v>
      </c>
      <c r="C309" s="11">
        <v>2500000</v>
      </c>
      <c r="D309" s="92">
        <v>32</v>
      </c>
      <c r="E309" s="25">
        <v>19</v>
      </c>
      <c r="F309" s="16">
        <f t="shared" si="112"/>
        <v>59.375</v>
      </c>
      <c r="G309" s="92">
        <v>28</v>
      </c>
      <c r="H309" s="25">
        <v>4</v>
      </c>
      <c r="I309" s="16">
        <f t="shared" si="113"/>
        <v>87.5</v>
      </c>
      <c r="J309" s="23">
        <v>4156934</v>
      </c>
      <c r="K309" s="11">
        <v>2500000</v>
      </c>
      <c r="L309" s="16">
        <f t="shared" si="114"/>
        <v>60.14047853538209</v>
      </c>
      <c r="M309" s="11">
        <v>6917816</v>
      </c>
      <c r="N309" s="11">
        <f t="shared" si="115"/>
        <v>9417816</v>
      </c>
      <c r="O309" s="95">
        <f t="shared" si="116"/>
        <v>2.7671264</v>
      </c>
      <c r="P309" s="11">
        <f t="shared" si="117"/>
        <v>0</v>
      </c>
      <c r="Q309" s="16">
        <f t="shared" si="118"/>
        <v>100</v>
      </c>
    </row>
    <row r="310" spans="1:17" s="76" customFormat="1" ht="12.75">
      <c r="A310" s="91" t="s">
        <v>554</v>
      </c>
      <c r="B310" s="91" t="s">
        <v>561</v>
      </c>
      <c r="C310" s="11">
        <v>5000000</v>
      </c>
      <c r="D310" s="92">
        <v>10</v>
      </c>
      <c r="E310" s="25">
        <v>8</v>
      </c>
      <c r="F310" s="16">
        <f t="shared" si="112"/>
        <v>80</v>
      </c>
      <c r="G310" s="92">
        <v>8</v>
      </c>
      <c r="H310" s="25">
        <v>2</v>
      </c>
      <c r="I310" s="16">
        <f t="shared" si="113"/>
        <v>80</v>
      </c>
      <c r="J310" s="23">
        <v>837748</v>
      </c>
      <c r="K310" s="11">
        <v>654748</v>
      </c>
      <c r="L310" s="16">
        <f t="shared" si="114"/>
        <v>78.15572224583049</v>
      </c>
      <c r="M310" s="11">
        <v>1240809</v>
      </c>
      <c r="N310" s="11">
        <f t="shared" si="115"/>
        <v>1895557</v>
      </c>
      <c r="O310" s="95">
        <f t="shared" si="116"/>
        <v>1.8950939903596498</v>
      </c>
      <c r="P310" s="11">
        <f t="shared" si="117"/>
        <v>4345252</v>
      </c>
      <c r="Q310" s="16">
        <f t="shared" si="118"/>
        <v>13.09496</v>
      </c>
    </row>
    <row r="311" spans="1:17" s="76" customFormat="1" ht="12.75">
      <c r="A311" s="91" t="s">
        <v>562</v>
      </c>
      <c r="B311" s="91" t="s">
        <v>564</v>
      </c>
      <c r="C311" s="11">
        <v>300000</v>
      </c>
      <c r="D311" s="92">
        <v>24</v>
      </c>
      <c r="E311" s="25">
        <v>13</v>
      </c>
      <c r="F311" s="16">
        <f t="shared" si="112"/>
        <v>54.166666666666664</v>
      </c>
      <c r="G311" s="92">
        <v>22</v>
      </c>
      <c r="H311" s="25">
        <v>2</v>
      </c>
      <c r="I311" s="16">
        <f t="shared" si="113"/>
        <v>91.66666666666667</v>
      </c>
      <c r="J311" s="23">
        <v>507236</v>
      </c>
      <c r="K311" s="11">
        <v>300000</v>
      </c>
      <c r="L311" s="16">
        <f t="shared" si="114"/>
        <v>59.14406706148617</v>
      </c>
      <c r="M311" s="11">
        <v>609797</v>
      </c>
      <c r="N311" s="11">
        <f t="shared" si="115"/>
        <v>909797</v>
      </c>
      <c r="O311" s="95">
        <f t="shared" si="116"/>
        <v>2.0326566666666666</v>
      </c>
      <c r="P311" s="11">
        <f t="shared" si="117"/>
        <v>0</v>
      </c>
      <c r="Q311" s="16">
        <f t="shared" si="118"/>
        <v>100</v>
      </c>
    </row>
    <row r="312" spans="1:17" s="76" customFormat="1" ht="12.75">
      <c r="A312" s="91" t="s">
        <v>563</v>
      </c>
      <c r="B312" s="91" t="s">
        <v>565</v>
      </c>
      <c r="C312" s="11">
        <v>2500000</v>
      </c>
      <c r="D312" s="92">
        <v>28</v>
      </c>
      <c r="E312" s="25">
        <v>14</v>
      </c>
      <c r="F312" s="16">
        <f t="shared" si="112"/>
        <v>50</v>
      </c>
      <c r="G312" s="92">
        <v>21</v>
      </c>
      <c r="H312" s="25">
        <v>7</v>
      </c>
      <c r="I312" s="16">
        <f t="shared" si="113"/>
        <v>75</v>
      </c>
      <c r="J312" s="23">
        <v>4537090</v>
      </c>
      <c r="K312" s="11">
        <v>2500000</v>
      </c>
      <c r="L312" s="16">
        <f t="shared" si="114"/>
        <v>55.10139759184852</v>
      </c>
      <c r="M312" s="11">
        <v>1479696</v>
      </c>
      <c r="N312" s="11">
        <f t="shared" si="115"/>
        <v>3979696</v>
      </c>
      <c r="O312" s="95">
        <f t="shared" si="116"/>
        <v>0.5918784</v>
      </c>
      <c r="P312" s="11">
        <f t="shared" si="117"/>
        <v>0</v>
      </c>
      <c r="Q312" s="16">
        <f t="shared" si="118"/>
        <v>100</v>
      </c>
    </row>
    <row r="313" spans="1:17" s="76" customFormat="1" ht="12.75">
      <c r="A313" s="117" t="s">
        <v>538</v>
      </c>
      <c r="B313" s="118"/>
      <c r="C313" s="12">
        <f>SUM(C299:C312)</f>
        <v>44300000</v>
      </c>
      <c r="D313" s="33">
        <f>SUM(D299:D312)</f>
        <v>780</v>
      </c>
      <c r="E313" s="19">
        <f>SUM(E299:E312)</f>
        <v>418</v>
      </c>
      <c r="F313" s="28">
        <f t="shared" si="112"/>
        <v>53.58974358974359</v>
      </c>
      <c r="G313" s="33">
        <f>SUM(G299:G312)</f>
        <v>621</v>
      </c>
      <c r="H313" s="19">
        <f>SUM(H299:H312)</f>
        <v>159</v>
      </c>
      <c r="I313" s="28">
        <f t="shared" si="113"/>
        <v>79.61538461538461</v>
      </c>
      <c r="J313" s="13">
        <f>SUM(J299:J312)</f>
        <v>71111241</v>
      </c>
      <c r="K313" s="12">
        <f>SUM(K299:K312)</f>
        <v>38242024</v>
      </c>
      <c r="L313" s="28">
        <f t="shared" si="114"/>
        <v>53.77774802158213</v>
      </c>
      <c r="M313" s="12">
        <f>SUM(M299:M312)</f>
        <v>73119908</v>
      </c>
      <c r="N313" s="12">
        <f>SUM(N299:N312)</f>
        <v>111361932</v>
      </c>
      <c r="O313" s="94">
        <f t="shared" si="116"/>
        <v>1.9120302837527636</v>
      </c>
      <c r="P313" s="12">
        <f>SUM(P299:P312)</f>
        <v>6057976</v>
      </c>
      <c r="Q313" s="28">
        <f t="shared" si="118"/>
        <v>86.32511060948082</v>
      </c>
    </row>
    <row r="314" spans="1:17" s="76" customFormat="1" ht="13.5" customHeight="1">
      <c r="A314" s="69"/>
      <c r="B314" s="70"/>
      <c r="C314" s="71"/>
      <c r="D314" s="90"/>
      <c r="E314" s="72"/>
      <c r="F314" s="73"/>
      <c r="G314" s="90"/>
      <c r="H314" s="72"/>
      <c r="I314" s="73"/>
      <c r="J314" s="74"/>
      <c r="K314" s="71"/>
      <c r="L314" s="73"/>
      <c r="M314" s="71"/>
      <c r="N314" s="71"/>
      <c r="O314" s="103"/>
      <c r="P314" s="71"/>
      <c r="Q314" s="73"/>
    </row>
    <row r="315" spans="1:17" s="76" customFormat="1" ht="12.75">
      <c r="A315" s="2" t="s">
        <v>0</v>
      </c>
      <c r="B315" s="54" t="s">
        <v>133</v>
      </c>
      <c r="C315" s="119" t="s">
        <v>86</v>
      </c>
      <c r="D315" s="130" t="s">
        <v>79</v>
      </c>
      <c r="E315" s="131"/>
      <c r="F315" s="131"/>
      <c r="G315" s="132"/>
      <c r="H315" s="132"/>
      <c r="I315" s="133"/>
      <c r="J315" s="119" t="s">
        <v>88</v>
      </c>
      <c r="K315" s="134" t="s">
        <v>89</v>
      </c>
      <c r="L315" s="122" t="s">
        <v>85</v>
      </c>
      <c r="M315" s="119" t="s">
        <v>130</v>
      </c>
      <c r="N315" s="119" t="s">
        <v>129</v>
      </c>
      <c r="O315" s="122" t="s">
        <v>456</v>
      </c>
      <c r="P315" s="40" t="s">
        <v>114</v>
      </c>
      <c r="Q315" s="122" t="s">
        <v>87</v>
      </c>
    </row>
    <row r="316" spans="1:17" s="76" customFormat="1" ht="12.75">
      <c r="A316" s="5"/>
      <c r="B316" s="53" t="s">
        <v>567</v>
      </c>
      <c r="C316" s="120"/>
      <c r="D316" s="125" t="s">
        <v>78</v>
      </c>
      <c r="E316" s="127" t="s">
        <v>80</v>
      </c>
      <c r="F316" s="127" t="s">
        <v>81</v>
      </c>
      <c r="G316" s="125" t="s">
        <v>83</v>
      </c>
      <c r="H316" s="127" t="s">
        <v>82</v>
      </c>
      <c r="I316" s="128" t="s">
        <v>84</v>
      </c>
      <c r="J316" s="120"/>
      <c r="K316" s="135"/>
      <c r="L316" s="123"/>
      <c r="M316" s="137"/>
      <c r="N316" s="120"/>
      <c r="O316" s="123"/>
      <c r="P316" s="42" t="s">
        <v>115</v>
      </c>
      <c r="Q316" s="123"/>
    </row>
    <row r="317" spans="1:17" s="76" customFormat="1" ht="55.5" customHeight="1">
      <c r="A317" s="3"/>
      <c r="B317" s="51" t="s">
        <v>537</v>
      </c>
      <c r="C317" s="121"/>
      <c r="D317" s="126"/>
      <c r="E317" s="126"/>
      <c r="F317" s="126"/>
      <c r="G317" s="126"/>
      <c r="H317" s="126"/>
      <c r="I317" s="129"/>
      <c r="J317" s="121"/>
      <c r="K317" s="136"/>
      <c r="L317" s="124"/>
      <c r="M317" s="138"/>
      <c r="N317" s="121"/>
      <c r="O317" s="124"/>
      <c r="P317" s="43"/>
      <c r="Q317" s="124"/>
    </row>
    <row r="318" spans="1:17" s="76" customFormat="1" ht="12.75">
      <c r="A318" s="91" t="s">
        <v>569</v>
      </c>
      <c r="B318" s="91" t="s">
        <v>580</v>
      </c>
      <c r="C318" s="11">
        <v>1500000</v>
      </c>
      <c r="D318" s="92">
        <v>83</v>
      </c>
      <c r="E318" s="25">
        <v>35</v>
      </c>
      <c r="F318" s="16">
        <f aca="true" t="shared" si="119" ref="F318:F336">E318*100/D318</f>
        <v>42.16867469879518</v>
      </c>
      <c r="G318" s="92">
        <v>58</v>
      </c>
      <c r="H318" s="25">
        <v>25</v>
      </c>
      <c r="I318" s="16">
        <f aca="true" t="shared" si="120" ref="I318:I336">G318*100/D318</f>
        <v>69.87951807228916</v>
      </c>
      <c r="J318" s="23">
        <v>3295022</v>
      </c>
      <c r="K318" s="11">
        <v>1416686</v>
      </c>
      <c r="L318" s="16">
        <f aca="true" t="shared" si="121" ref="L318:L336">K318*100/J318</f>
        <v>42.99473569523967</v>
      </c>
      <c r="M318" s="11">
        <v>4356239</v>
      </c>
      <c r="N318" s="11">
        <f aca="true" t="shared" si="122" ref="N318:N335">K318+M318</f>
        <v>5772925</v>
      </c>
      <c r="O318" s="107">
        <f aca="true" t="shared" si="123" ref="O318:O336">M318/K318</f>
        <v>3.074950271266886</v>
      </c>
      <c r="P318" s="11">
        <f aca="true" t="shared" si="124" ref="P318:P327">C318-K318</f>
        <v>83314</v>
      </c>
      <c r="Q318" s="16">
        <f aca="true" t="shared" si="125" ref="Q318:Q336">K318*100/C318</f>
        <v>94.44573333333334</v>
      </c>
    </row>
    <row r="319" spans="1:17" s="76" customFormat="1" ht="12.75">
      <c r="A319" s="91" t="s">
        <v>570</v>
      </c>
      <c r="B319" s="91" t="s">
        <v>574</v>
      </c>
      <c r="C319" s="11">
        <v>3000000</v>
      </c>
      <c r="D319" s="92">
        <v>132</v>
      </c>
      <c r="E319" s="25">
        <v>76</v>
      </c>
      <c r="F319" s="16">
        <f t="shared" si="119"/>
        <v>57.57575757575758</v>
      </c>
      <c r="G319" s="92">
        <v>87</v>
      </c>
      <c r="H319" s="25">
        <v>45</v>
      </c>
      <c r="I319" s="16">
        <f t="shared" si="120"/>
        <v>65.9090909090909</v>
      </c>
      <c r="J319" s="23">
        <v>6136934</v>
      </c>
      <c r="K319" s="104">
        <v>2911488</v>
      </c>
      <c r="L319" s="105">
        <f t="shared" si="121"/>
        <v>47.442061459354136</v>
      </c>
      <c r="M319" s="104">
        <v>8131142</v>
      </c>
      <c r="N319" s="11">
        <f t="shared" si="122"/>
        <v>11042630</v>
      </c>
      <c r="O319" s="107">
        <f t="shared" si="123"/>
        <v>2.792778812758287</v>
      </c>
      <c r="P319" s="11">
        <f t="shared" si="124"/>
        <v>88512</v>
      </c>
      <c r="Q319" s="16">
        <f t="shared" si="125"/>
        <v>97.0496</v>
      </c>
    </row>
    <row r="320" spans="1:17" s="76" customFormat="1" ht="12.75">
      <c r="A320" s="91" t="s">
        <v>571</v>
      </c>
      <c r="B320" s="91" t="s">
        <v>579</v>
      </c>
      <c r="C320" s="11">
        <v>2000000</v>
      </c>
      <c r="D320" s="92">
        <v>184</v>
      </c>
      <c r="E320" s="25">
        <v>101</v>
      </c>
      <c r="F320" s="16">
        <f t="shared" si="119"/>
        <v>54.891304347826086</v>
      </c>
      <c r="G320" s="92">
        <v>132</v>
      </c>
      <c r="H320" s="25">
        <v>52</v>
      </c>
      <c r="I320" s="16">
        <f t="shared" si="120"/>
        <v>71.73913043478261</v>
      </c>
      <c r="J320" s="23">
        <v>4285860</v>
      </c>
      <c r="K320" s="11">
        <v>1954111</v>
      </c>
      <c r="L320" s="16">
        <f t="shared" si="121"/>
        <v>45.59437312464709</v>
      </c>
      <c r="M320" s="11">
        <v>3470225</v>
      </c>
      <c r="N320" s="11">
        <f t="shared" si="122"/>
        <v>5424336</v>
      </c>
      <c r="O320" s="107">
        <f t="shared" si="123"/>
        <v>1.7758586897059583</v>
      </c>
      <c r="P320" s="11">
        <f t="shared" si="124"/>
        <v>45889</v>
      </c>
      <c r="Q320" s="16">
        <f t="shared" si="125"/>
        <v>97.70555</v>
      </c>
    </row>
    <row r="321" spans="1:17" s="76" customFormat="1" ht="12.75">
      <c r="A321" s="91" t="s">
        <v>572</v>
      </c>
      <c r="B321" s="91" t="s">
        <v>575</v>
      </c>
      <c r="C321" s="11">
        <v>4000000</v>
      </c>
      <c r="D321" s="92">
        <v>45</v>
      </c>
      <c r="E321" s="25">
        <v>33</v>
      </c>
      <c r="F321" s="16">
        <f t="shared" si="119"/>
        <v>73.33333333333333</v>
      </c>
      <c r="G321" s="92">
        <v>33</v>
      </c>
      <c r="H321" s="25">
        <v>12</v>
      </c>
      <c r="I321" s="16">
        <f t="shared" si="120"/>
        <v>73.33333333333333</v>
      </c>
      <c r="J321" s="23">
        <v>5168601</v>
      </c>
      <c r="K321" s="11">
        <v>3759632</v>
      </c>
      <c r="L321" s="16">
        <f t="shared" si="121"/>
        <v>72.73983811093176</v>
      </c>
      <c r="M321" s="11">
        <v>5519691</v>
      </c>
      <c r="N321" s="11">
        <f t="shared" si="122"/>
        <v>9279323</v>
      </c>
      <c r="O321" s="107">
        <f t="shared" si="123"/>
        <v>1.4681466164773573</v>
      </c>
      <c r="P321" s="11">
        <f t="shared" si="124"/>
        <v>240368</v>
      </c>
      <c r="Q321" s="16">
        <f t="shared" si="125"/>
        <v>93.9908</v>
      </c>
    </row>
    <row r="322" spans="1:17" s="76" customFormat="1" ht="12.75">
      <c r="A322" s="91" t="s">
        <v>573</v>
      </c>
      <c r="B322" s="91" t="s">
        <v>576</v>
      </c>
      <c r="C322" s="11">
        <v>5500000</v>
      </c>
      <c r="D322" s="92">
        <v>50</v>
      </c>
      <c r="E322" s="25">
        <v>42</v>
      </c>
      <c r="F322" s="16">
        <f t="shared" si="119"/>
        <v>84</v>
      </c>
      <c r="G322" s="92">
        <v>42</v>
      </c>
      <c r="H322" s="25">
        <v>8</v>
      </c>
      <c r="I322" s="16">
        <f t="shared" si="120"/>
        <v>84</v>
      </c>
      <c r="J322" s="23">
        <v>5162741</v>
      </c>
      <c r="K322" s="11">
        <v>4557321</v>
      </c>
      <c r="L322" s="16">
        <f t="shared" si="121"/>
        <v>88.27328351354446</v>
      </c>
      <c r="M322" s="11">
        <v>5858549</v>
      </c>
      <c r="N322" s="11">
        <f t="shared" si="122"/>
        <v>10415870</v>
      </c>
      <c r="O322" s="107">
        <f t="shared" si="123"/>
        <v>1.2855247633423232</v>
      </c>
      <c r="P322" s="11">
        <f t="shared" si="124"/>
        <v>942679</v>
      </c>
      <c r="Q322" s="16">
        <f t="shared" si="125"/>
        <v>82.86038181818182</v>
      </c>
    </row>
    <row r="323" spans="1:17" s="76" customFormat="1" ht="12.75">
      <c r="A323" s="91" t="s">
        <v>577</v>
      </c>
      <c r="B323" s="91" t="s">
        <v>578</v>
      </c>
      <c r="C323" s="11">
        <v>1500000</v>
      </c>
      <c r="D323" s="92">
        <v>46</v>
      </c>
      <c r="E323" s="25">
        <v>23</v>
      </c>
      <c r="F323" s="16">
        <f t="shared" si="119"/>
        <v>50</v>
      </c>
      <c r="G323" s="92">
        <v>32</v>
      </c>
      <c r="H323" s="25">
        <v>14</v>
      </c>
      <c r="I323" s="16">
        <f t="shared" si="120"/>
        <v>69.56521739130434</v>
      </c>
      <c r="J323" s="23">
        <v>3103886</v>
      </c>
      <c r="K323" s="11">
        <v>1500000</v>
      </c>
      <c r="L323" s="16">
        <f t="shared" si="121"/>
        <v>48.32651714657046</v>
      </c>
      <c r="M323" s="11">
        <v>1487276</v>
      </c>
      <c r="N323" s="11">
        <f t="shared" si="122"/>
        <v>2987276</v>
      </c>
      <c r="O323" s="107">
        <f t="shared" si="123"/>
        <v>0.9915173333333334</v>
      </c>
      <c r="P323" s="11">
        <f t="shared" si="124"/>
        <v>0</v>
      </c>
      <c r="Q323" s="16">
        <f t="shared" si="125"/>
        <v>100</v>
      </c>
    </row>
    <row r="324" spans="1:17" s="76" customFormat="1" ht="12.75">
      <c r="A324" s="91" t="s">
        <v>581</v>
      </c>
      <c r="B324" s="91" t="s">
        <v>589</v>
      </c>
      <c r="C324" s="11">
        <v>400000</v>
      </c>
      <c r="D324" s="92">
        <v>18</v>
      </c>
      <c r="E324" s="25">
        <v>16</v>
      </c>
      <c r="F324" s="16">
        <f t="shared" si="119"/>
        <v>88.88888888888889</v>
      </c>
      <c r="G324" s="92">
        <v>16</v>
      </c>
      <c r="H324" s="25">
        <v>2</v>
      </c>
      <c r="I324" s="16">
        <f t="shared" si="120"/>
        <v>88.88888888888889</v>
      </c>
      <c r="J324" s="23">
        <v>346940</v>
      </c>
      <c r="K324" s="11">
        <v>306530</v>
      </c>
      <c r="L324" s="16">
        <f t="shared" si="121"/>
        <v>88.35245287369574</v>
      </c>
      <c r="M324" s="11">
        <v>405336</v>
      </c>
      <c r="N324" s="11">
        <f t="shared" si="122"/>
        <v>711866</v>
      </c>
      <c r="O324" s="107">
        <f t="shared" si="123"/>
        <v>1.3223371285029197</v>
      </c>
      <c r="P324" s="11">
        <f t="shared" si="124"/>
        <v>93470</v>
      </c>
      <c r="Q324" s="16">
        <f t="shared" si="125"/>
        <v>76.6325</v>
      </c>
    </row>
    <row r="325" spans="1:17" s="76" customFormat="1" ht="12.75">
      <c r="A325" s="91" t="s">
        <v>582</v>
      </c>
      <c r="B325" s="91" t="s">
        <v>590</v>
      </c>
      <c r="C325" s="11">
        <v>4000000</v>
      </c>
      <c r="D325" s="92">
        <v>25</v>
      </c>
      <c r="E325" s="25">
        <v>21</v>
      </c>
      <c r="F325" s="16">
        <f t="shared" si="119"/>
        <v>84</v>
      </c>
      <c r="G325" s="92">
        <v>22</v>
      </c>
      <c r="H325" s="25">
        <v>3</v>
      </c>
      <c r="I325" s="16">
        <f t="shared" si="120"/>
        <v>88</v>
      </c>
      <c r="J325" s="23">
        <v>2764397</v>
      </c>
      <c r="K325" s="11">
        <v>2092765</v>
      </c>
      <c r="L325" s="16">
        <f t="shared" si="121"/>
        <v>75.70421325156987</v>
      </c>
      <c r="M325" s="11">
        <v>3413028</v>
      </c>
      <c r="N325" s="11">
        <f t="shared" si="122"/>
        <v>5505793</v>
      </c>
      <c r="O325" s="107">
        <f t="shared" si="123"/>
        <v>1.6308701645908643</v>
      </c>
      <c r="P325" s="11">
        <f t="shared" si="124"/>
        <v>1907235</v>
      </c>
      <c r="Q325" s="16">
        <f t="shared" si="125"/>
        <v>52.319125</v>
      </c>
    </row>
    <row r="326" spans="1:17" s="76" customFormat="1" ht="12.75">
      <c r="A326" s="91" t="s">
        <v>583</v>
      </c>
      <c r="B326" s="91" t="s">
        <v>596</v>
      </c>
      <c r="C326" s="11">
        <v>1000000</v>
      </c>
      <c r="D326" s="92">
        <v>4</v>
      </c>
      <c r="E326" s="25">
        <v>2</v>
      </c>
      <c r="F326" s="16">
        <f t="shared" si="119"/>
        <v>50</v>
      </c>
      <c r="G326" s="92">
        <v>4</v>
      </c>
      <c r="H326" s="25">
        <v>0</v>
      </c>
      <c r="I326" s="16">
        <f t="shared" si="120"/>
        <v>100</v>
      </c>
      <c r="J326" s="23">
        <v>623000</v>
      </c>
      <c r="K326" s="11">
        <v>113000</v>
      </c>
      <c r="L326" s="16">
        <f t="shared" si="121"/>
        <v>18.13804173354735</v>
      </c>
      <c r="M326" s="11">
        <v>132273</v>
      </c>
      <c r="N326" s="11">
        <f t="shared" si="122"/>
        <v>245273</v>
      </c>
      <c r="O326" s="107">
        <f t="shared" si="123"/>
        <v>1.1705575221238937</v>
      </c>
      <c r="P326" s="11">
        <f t="shared" si="124"/>
        <v>887000</v>
      </c>
      <c r="Q326" s="16">
        <f t="shared" si="125"/>
        <v>11.3</v>
      </c>
    </row>
    <row r="327" spans="1:17" s="76" customFormat="1" ht="12.75">
      <c r="A327" s="91" t="s">
        <v>584</v>
      </c>
      <c r="B327" s="91" t="s">
        <v>591</v>
      </c>
      <c r="C327" s="11">
        <v>10000000</v>
      </c>
      <c r="D327" s="92">
        <v>185</v>
      </c>
      <c r="E327" s="25">
        <v>87</v>
      </c>
      <c r="F327" s="16">
        <f t="shared" si="119"/>
        <v>47.027027027027025</v>
      </c>
      <c r="G327" s="92">
        <v>170</v>
      </c>
      <c r="H327" s="25">
        <v>15</v>
      </c>
      <c r="I327" s="16">
        <f t="shared" si="120"/>
        <v>91.89189189189189</v>
      </c>
      <c r="J327" s="23">
        <v>21744670</v>
      </c>
      <c r="K327" s="11">
        <v>10000000</v>
      </c>
      <c r="L327" s="16">
        <f t="shared" si="121"/>
        <v>45.98828126616775</v>
      </c>
      <c r="M327" s="11">
        <v>16237224</v>
      </c>
      <c r="N327" s="11">
        <f t="shared" si="122"/>
        <v>26237224</v>
      </c>
      <c r="O327" s="107">
        <f t="shared" si="123"/>
        <v>1.6237224</v>
      </c>
      <c r="P327" s="11">
        <f t="shared" si="124"/>
        <v>0</v>
      </c>
      <c r="Q327" s="16">
        <f t="shared" si="125"/>
        <v>100</v>
      </c>
    </row>
    <row r="328" spans="1:17" s="76" customFormat="1" ht="12.75">
      <c r="A328" s="91" t="s">
        <v>585</v>
      </c>
      <c r="B328" s="91" t="s">
        <v>592</v>
      </c>
      <c r="C328" s="11">
        <v>1500000</v>
      </c>
      <c r="D328" s="92">
        <v>84</v>
      </c>
      <c r="E328" s="25">
        <v>39</v>
      </c>
      <c r="F328" s="16">
        <f t="shared" si="119"/>
        <v>46.42857142857143</v>
      </c>
      <c r="G328" s="92">
        <v>71</v>
      </c>
      <c r="H328" s="25">
        <v>13</v>
      </c>
      <c r="I328" s="16">
        <f t="shared" si="120"/>
        <v>84.52380952380952</v>
      </c>
      <c r="J328" s="23">
        <v>2941602</v>
      </c>
      <c r="K328" s="11">
        <v>1498662</v>
      </c>
      <c r="L328" s="16">
        <f t="shared" si="121"/>
        <v>50.94713696822344</v>
      </c>
      <c r="M328" s="11">
        <v>5801078</v>
      </c>
      <c r="N328" s="11">
        <f t="shared" si="122"/>
        <v>7299740</v>
      </c>
      <c r="O328" s="107">
        <f t="shared" si="123"/>
        <v>3.870838120937209</v>
      </c>
      <c r="P328" s="11">
        <f aca="true" t="shared" si="126" ref="P328:P335">C328-K328</f>
        <v>1338</v>
      </c>
      <c r="Q328" s="16">
        <f t="shared" si="125"/>
        <v>99.9108</v>
      </c>
    </row>
    <row r="329" spans="1:17" s="76" customFormat="1" ht="12.75">
      <c r="A329" s="91" t="s">
        <v>586</v>
      </c>
      <c r="B329" s="91" t="s">
        <v>593</v>
      </c>
      <c r="C329" s="11">
        <v>2000000</v>
      </c>
      <c r="D329" s="92">
        <v>18</v>
      </c>
      <c r="E329" s="25">
        <v>13</v>
      </c>
      <c r="F329" s="16">
        <f t="shared" si="119"/>
        <v>72.22222222222223</v>
      </c>
      <c r="G329" s="92">
        <v>13</v>
      </c>
      <c r="H329" s="25">
        <v>5</v>
      </c>
      <c r="I329" s="16">
        <f t="shared" si="120"/>
        <v>72.22222222222223</v>
      </c>
      <c r="J329" s="23">
        <v>2347993</v>
      </c>
      <c r="K329" s="11">
        <v>1770531</v>
      </c>
      <c r="L329" s="16">
        <f t="shared" si="121"/>
        <v>75.40614473722877</v>
      </c>
      <c r="M329" s="11">
        <v>7329514</v>
      </c>
      <c r="N329" s="11">
        <f t="shared" si="122"/>
        <v>9100045</v>
      </c>
      <c r="O329" s="107">
        <f t="shared" si="123"/>
        <v>4.139726443648827</v>
      </c>
      <c r="P329" s="11">
        <f t="shared" si="126"/>
        <v>229469</v>
      </c>
      <c r="Q329" s="16">
        <f t="shared" si="125"/>
        <v>88.52655</v>
      </c>
    </row>
    <row r="330" spans="1:17" s="76" customFormat="1" ht="12.75">
      <c r="A330" s="91" t="s">
        <v>587</v>
      </c>
      <c r="B330" s="91" t="s">
        <v>594</v>
      </c>
      <c r="C330" s="11">
        <v>2500000</v>
      </c>
      <c r="D330" s="92">
        <v>16</v>
      </c>
      <c r="E330" s="25">
        <v>11</v>
      </c>
      <c r="F330" s="16">
        <f t="shared" si="119"/>
        <v>68.75</v>
      </c>
      <c r="G330" s="92">
        <v>11</v>
      </c>
      <c r="H330" s="25">
        <v>5</v>
      </c>
      <c r="I330" s="16">
        <f t="shared" si="120"/>
        <v>68.75</v>
      </c>
      <c r="J330" s="23">
        <v>2602334</v>
      </c>
      <c r="K330" s="11">
        <v>1848862</v>
      </c>
      <c r="L330" s="16">
        <f t="shared" si="121"/>
        <v>71.04629920678899</v>
      </c>
      <c r="M330" s="11">
        <v>1522727</v>
      </c>
      <c r="N330" s="11">
        <f t="shared" si="122"/>
        <v>3371589</v>
      </c>
      <c r="O330" s="107">
        <f t="shared" si="123"/>
        <v>0.8236023023892535</v>
      </c>
      <c r="P330" s="11">
        <f t="shared" si="126"/>
        <v>651138</v>
      </c>
      <c r="Q330" s="16">
        <f t="shared" si="125"/>
        <v>73.95448</v>
      </c>
    </row>
    <row r="331" spans="1:17" s="76" customFormat="1" ht="12.75">
      <c r="A331" s="91" t="s">
        <v>588</v>
      </c>
      <c r="B331" s="91" t="s">
        <v>595</v>
      </c>
      <c r="C331" s="11">
        <v>3500000</v>
      </c>
      <c r="D331" s="92">
        <v>87</v>
      </c>
      <c r="E331" s="25">
        <v>69</v>
      </c>
      <c r="F331" s="16">
        <f t="shared" si="119"/>
        <v>79.3103448275862</v>
      </c>
      <c r="G331" s="92">
        <v>83</v>
      </c>
      <c r="H331" s="25">
        <v>4</v>
      </c>
      <c r="I331" s="16">
        <f t="shared" si="120"/>
        <v>95.40229885057471</v>
      </c>
      <c r="J331" s="23">
        <v>4471365</v>
      </c>
      <c r="K331" s="11">
        <v>3499959</v>
      </c>
      <c r="L331" s="16">
        <f t="shared" si="121"/>
        <v>78.27495630528932</v>
      </c>
      <c r="M331" s="11">
        <v>4406372</v>
      </c>
      <c r="N331" s="11">
        <f t="shared" si="122"/>
        <v>7906331</v>
      </c>
      <c r="O331" s="107">
        <f t="shared" si="123"/>
        <v>1.2589781766014974</v>
      </c>
      <c r="P331" s="11">
        <f t="shared" si="126"/>
        <v>41</v>
      </c>
      <c r="Q331" s="16">
        <f t="shared" si="125"/>
        <v>99.99882857142858</v>
      </c>
    </row>
    <row r="332" spans="1:17" s="76" customFormat="1" ht="12.75">
      <c r="A332" s="91" t="s">
        <v>597</v>
      </c>
      <c r="B332" s="91" t="s">
        <v>600</v>
      </c>
      <c r="C332" s="11">
        <v>1500000</v>
      </c>
      <c r="D332" s="92">
        <v>20</v>
      </c>
      <c r="E332" s="25">
        <v>18</v>
      </c>
      <c r="F332" s="16">
        <f t="shared" si="119"/>
        <v>90</v>
      </c>
      <c r="G332" s="92">
        <v>20</v>
      </c>
      <c r="H332" s="25">
        <v>0</v>
      </c>
      <c r="I332" s="16">
        <f t="shared" si="120"/>
        <v>100</v>
      </c>
      <c r="J332" s="23">
        <v>1488388</v>
      </c>
      <c r="K332" s="11">
        <v>1135098</v>
      </c>
      <c r="L332" s="16">
        <f t="shared" si="121"/>
        <v>76.26358180796943</v>
      </c>
      <c r="M332" s="11">
        <v>1669782</v>
      </c>
      <c r="N332" s="11">
        <f t="shared" si="122"/>
        <v>2804880</v>
      </c>
      <c r="O332" s="107">
        <f t="shared" si="123"/>
        <v>1.4710465528086563</v>
      </c>
      <c r="P332" s="11">
        <f t="shared" si="126"/>
        <v>364902</v>
      </c>
      <c r="Q332" s="16">
        <f t="shared" si="125"/>
        <v>75.6732</v>
      </c>
    </row>
    <row r="333" spans="1:17" s="76" customFormat="1" ht="12.75">
      <c r="A333" s="91" t="s">
        <v>598</v>
      </c>
      <c r="B333" s="91" t="s">
        <v>601</v>
      </c>
      <c r="C333" s="11">
        <v>1600000</v>
      </c>
      <c r="D333" s="92">
        <v>28</v>
      </c>
      <c r="E333" s="25">
        <v>19</v>
      </c>
      <c r="F333" s="16">
        <f t="shared" si="119"/>
        <v>67.85714285714286</v>
      </c>
      <c r="G333" s="92">
        <v>23</v>
      </c>
      <c r="H333" s="25">
        <v>5</v>
      </c>
      <c r="I333" s="16">
        <f t="shared" si="120"/>
        <v>82.14285714285714</v>
      </c>
      <c r="J333" s="23">
        <v>2137349</v>
      </c>
      <c r="K333" s="11">
        <v>1600000</v>
      </c>
      <c r="L333" s="16">
        <f t="shared" si="121"/>
        <v>74.85908946082273</v>
      </c>
      <c r="M333" s="11">
        <v>4166530</v>
      </c>
      <c r="N333" s="11">
        <f t="shared" si="122"/>
        <v>5766530</v>
      </c>
      <c r="O333" s="107">
        <f t="shared" si="123"/>
        <v>2.60408125</v>
      </c>
      <c r="P333" s="11">
        <f t="shared" si="126"/>
        <v>0</v>
      </c>
      <c r="Q333" s="16">
        <f t="shared" si="125"/>
        <v>100</v>
      </c>
    </row>
    <row r="334" spans="1:17" s="76" customFormat="1" ht="12.75">
      <c r="A334" s="91" t="s">
        <v>599</v>
      </c>
      <c r="B334" s="91" t="s">
        <v>602</v>
      </c>
      <c r="C334" s="11">
        <v>2500000</v>
      </c>
      <c r="D334" s="92">
        <v>50</v>
      </c>
      <c r="E334" s="25">
        <v>29</v>
      </c>
      <c r="F334" s="16">
        <f t="shared" si="119"/>
        <v>58</v>
      </c>
      <c r="G334" s="92">
        <v>39</v>
      </c>
      <c r="H334" s="25">
        <v>11</v>
      </c>
      <c r="I334" s="16">
        <f t="shared" si="120"/>
        <v>78</v>
      </c>
      <c r="J334" s="23">
        <v>4445994</v>
      </c>
      <c r="K334" s="11">
        <v>2500000</v>
      </c>
      <c r="L334" s="16">
        <f t="shared" si="121"/>
        <v>56.23039527268818</v>
      </c>
      <c r="M334" s="11">
        <v>3363928</v>
      </c>
      <c r="N334" s="11">
        <f t="shared" si="122"/>
        <v>5863928</v>
      </c>
      <c r="O334" s="107">
        <f t="shared" si="123"/>
        <v>1.3455712</v>
      </c>
      <c r="P334" s="11">
        <f t="shared" si="126"/>
        <v>0</v>
      </c>
      <c r="Q334" s="16">
        <f t="shared" si="125"/>
        <v>100</v>
      </c>
    </row>
    <row r="335" spans="1:17" s="76" customFormat="1" ht="12.75">
      <c r="A335" s="91" t="s">
        <v>603</v>
      </c>
      <c r="B335" s="91" t="s">
        <v>604</v>
      </c>
      <c r="C335" s="11">
        <v>1000000</v>
      </c>
      <c r="D335" s="92">
        <v>8</v>
      </c>
      <c r="E335" s="25">
        <v>7</v>
      </c>
      <c r="F335" s="16">
        <f t="shared" si="119"/>
        <v>87.5</v>
      </c>
      <c r="G335" s="92">
        <v>8</v>
      </c>
      <c r="H335" s="25">
        <v>0</v>
      </c>
      <c r="I335" s="16">
        <f t="shared" si="120"/>
        <v>100</v>
      </c>
      <c r="J335" s="23">
        <v>756750</v>
      </c>
      <c r="K335" s="11">
        <v>606750</v>
      </c>
      <c r="L335" s="16">
        <f t="shared" si="121"/>
        <v>80.17839444995045</v>
      </c>
      <c r="M335" s="11">
        <v>476250</v>
      </c>
      <c r="N335" s="11">
        <f t="shared" si="122"/>
        <v>1083000</v>
      </c>
      <c r="O335" s="107">
        <f t="shared" si="123"/>
        <v>0.7849196538936959</v>
      </c>
      <c r="P335" s="11">
        <f t="shared" si="126"/>
        <v>393250</v>
      </c>
      <c r="Q335" s="16">
        <f t="shared" si="125"/>
        <v>60.675</v>
      </c>
    </row>
    <row r="336" spans="1:17" s="76" customFormat="1" ht="12.75">
      <c r="A336" s="117" t="s">
        <v>568</v>
      </c>
      <c r="B336" s="118"/>
      <c r="C336" s="12">
        <f>SUM(C318:C335)</f>
        <v>49000000</v>
      </c>
      <c r="D336" s="33">
        <f>SUM(D318:D335)</f>
        <v>1083</v>
      </c>
      <c r="E336" s="19">
        <f>SUM(E318:E335)</f>
        <v>641</v>
      </c>
      <c r="F336" s="28">
        <f t="shared" si="119"/>
        <v>59.18744228993536</v>
      </c>
      <c r="G336" s="33">
        <f>SUM(G318:G335)</f>
        <v>864</v>
      </c>
      <c r="H336" s="19">
        <f>SUM(H318:H335)</f>
        <v>219</v>
      </c>
      <c r="I336" s="28">
        <f t="shared" si="120"/>
        <v>79.77839335180056</v>
      </c>
      <c r="J336" s="13">
        <f>SUM(J318:J335)</f>
        <v>73823826</v>
      </c>
      <c r="K336" s="12">
        <f>SUM(K318:K335)</f>
        <v>43071395</v>
      </c>
      <c r="L336" s="28">
        <f t="shared" si="121"/>
        <v>58.34348791405095</v>
      </c>
      <c r="M336" s="12">
        <f>SUM(M318:M335)</f>
        <v>77747164</v>
      </c>
      <c r="N336" s="12">
        <f>SUM(N318:N335)</f>
        <v>120818559</v>
      </c>
      <c r="O336" s="94">
        <f t="shared" si="123"/>
        <v>1.8050765246865117</v>
      </c>
      <c r="P336" s="12">
        <f>SUM(P318:P335)</f>
        <v>5928605</v>
      </c>
      <c r="Q336" s="28">
        <f t="shared" si="125"/>
        <v>87.90080612244898</v>
      </c>
    </row>
    <row r="337" spans="1:17" s="76" customFormat="1" ht="13.5" customHeight="1">
      <c r="A337" s="69"/>
      <c r="B337" s="70"/>
      <c r="C337" s="71"/>
      <c r="D337" s="90"/>
      <c r="E337" s="72"/>
      <c r="F337" s="73"/>
      <c r="G337" s="90"/>
      <c r="H337" s="72"/>
      <c r="I337" s="73"/>
      <c r="J337" s="74"/>
      <c r="K337" s="71"/>
      <c r="L337" s="73"/>
      <c r="M337" s="71"/>
      <c r="N337" s="71"/>
      <c r="O337" s="103"/>
      <c r="P337" s="71"/>
      <c r="Q337" s="73"/>
    </row>
    <row r="338" spans="1:17" s="76" customFormat="1" ht="12.75">
      <c r="A338" s="2" t="s">
        <v>0</v>
      </c>
      <c r="B338" s="54" t="s">
        <v>133</v>
      </c>
      <c r="C338" s="119" t="s">
        <v>86</v>
      </c>
      <c r="D338" s="130" t="s">
        <v>79</v>
      </c>
      <c r="E338" s="131"/>
      <c r="F338" s="131"/>
      <c r="G338" s="132"/>
      <c r="H338" s="132"/>
      <c r="I338" s="133"/>
      <c r="J338" s="119" t="s">
        <v>88</v>
      </c>
      <c r="K338" s="134" t="s">
        <v>89</v>
      </c>
      <c r="L338" s="122" t="s">
        <v>85</v>
      </c>
      <c r="M338" s="119" t="s">
        <v>130</v>
      </c>
      <c r="N338" s="119" t="s">
        <v>129</v>
      </c>
      <c r="O338" s="122" t="s">
        <v>456</v>
      </c>
      <c r="P338" s="40" t="s">
        <v>114</v>
      </c>
      <c r="Q338" s="122" t="s">
        <v>87</v>
      </c>
    </row>
    <row r="339" spans="1:17" s="76" customFormat="1" ht="12.75">
      <c r="A339" s="5"/>
      <c r="B339" s="53" t="s">
        <v>605</v>
      </c>
      <c r="C339" s="120"/>
      <c r="D339" s="125" t="s">
        <v>78</v>
      </c>
      <c r="E339" s="127" t="s">
        <v>80</v>
      </c>
      <c r="F339" s="127" t="s">
        <v>81</v>
      </c>
      <c r="G339" s="125" t="s">
        <v>83</v>
      </c>
      <c r="H339" s="127" t="s">
        <v>82</v>
      </c>
      <c r="I339" s="128" t="s">
        <v>84</v>
      </c>
      <c r="J339" s="120"/>
      <c r="K339" s="135"/>
      <c r="L339" s="123"/>
      <c r="M339" s="137"/>
      <c r="N339" s="120"/>
      <c r="O339" s="123"/>
      <c r="P339" s="42" t="s">
        <v>115</v>
      </c>
      <c r="Q339" s="123"/>
    </row>
    <row r="340" spans="1:17" s="76" customFormat="1" ht="55.5" customHeight="1">
      <c r="A340" s="3"/>
      <c r="B340" s="51" t="s">
        <v>537</v>
      </c>
      <c r="C340" s="121"/>
      <c r="D340" s="126"/>
      <c r="E340" s="126"/>
      <c r="F340" s="126"/>
      <c r="G340" s="126"/>
      <c r="H340" s="126"/>
      <c r="I340" s="129"/>
      <c r="J340" s="121"/>
      <c r="K340" s="136"/>
      <c r="L340" s="124"/>
      <c r="M340" s="138"/>
      <c r="N340" s="121"/>
      <c r="O340" s="124"/>
      <c r="P340" s="43"/>
      <c r="Q340" s="124"/>
    </row>
    <row r="341" spans="1:17" s="76" customFormat="1" ht="12.75">
      <c r="A341" s="91" t="s">
        <v>606</v>
      </c>
      <c r="B341" s="91" t="s">
        <v>615</v>
      </c>
      <c r="C341" s="11">
        <v>4000000</v>
      </c>
      <c r="D341" s="92">
        <v>172</v>
      </c>
      <c r="E341" s="25">
        <v>111</v>
      </c>
      <c r="F341" s="16">
        <f aca="true" t="shared" si="127" ref="F341:F351">E341*100/D341</f>
        <v>64.53488372093024</v>
      </c>
      <c r="G341" s="92">
        <v>131</v>
      </c>
      <c r="H341" s="25">
        <v>41</v>
      </c>
      <c r="I341" s="16">
        <f aca="true" t="shared" si="128" ref="I341:I351">G341*100/D341</f>
        <v>76.16279069767442</v>
      </c>
      <c r="J341" s="23">
        <v>5767798</v>
      </c>
      <c r="K341" s="11">
        <v>3968791</v>
      </c>
      <c r="L341" s="16">
        <f aca="true" t="shared" si="129" ref="L341:L351">K341*100/J341</f>
        <v>68.80946593483337</v>
      </c>
      <c r="M341" s="11">
        <v>4603935</v>
      </c>
      <c r="N341" s="11">
        <f aca="true" t="shared" si="130" ref="N341:N351">K341+M341</f>
        <v>8572726</v>
      </c>
      <c r="O341" s="95">
        <f aca="true" t="shared" si="131" ref="O341:O351">M341/K341</f>
        <v>1.1600346301934266</v>
      </c>
      <c r="P341" s="11">
        <f aca="true" t="shared" si="132" ref="P341:P351">C341-K341</f>
        <v>31209</v>
      </c>
      <c r="Q341" s="16">
        <f aca="true" t="shared" si="133" ref="Q341:Q351">K341*100/C341</f>
        <v>99.219775</v>
      </c>
    </row>
    <row r="342" spans="1:17" s="76" customFormat="1" ht="12.75">
      <c r="A342" s="91" t="s">
        <v>607</v>
      </c>
      <c r="B342" s="91" t="s">
        <v>616</v>
      </c>
      <c r="C342" s="11">
        <v>1500000</v>
      </c>
      <c r="D342" s="92">
        <v>74</v>
      </c>
      <c r="E342" s="25">
        <v>29</v>
      </c>
      <c r="F342" s="16">
        <f t="shared" si="127"/>
        <v>39.189189189189186</v>
      </c>
      <c r="G342" s="92">
        <v>59</v>
      </c>
      <c r="H342" s="25">
        <v>15</v>
      </c>
      <c r="I342" s="16">
        <f t="shared" si="128"/>
        <v>79.72972972972973</v>
      </c>
      <c r="J342" s="23">
        <v>3805441</v>
      </c>
      <c r="K342" s="11">
        <v>1500000</v>
      </c>
      <c r="L342" s="16">
        <f t="shared" si="129"/>
        <v>39.4172449395484</v>
      </c>
      <c r="M342" s="11">
        <v>2553884</v>
      </c>
      <c r="N342" s="11">
        <f t="shared" si="130"/>
        <v>4053884</v>
      </c>
      <c r="O342" s="95">
        <f t="shared" si="131"/>
        <v>1.7025893333333333</v>
      </c>
      <c r="P342" s="11">
        <f t="shared" si="132"/>
        <v>0</v>
      </c>
      <c r="Q342" s="16">
        <f t="shared" si="133"/>
        <v>100</v>
      </c>
    </row>
    <row r="343" spans="1:17" s="76" customFormat="1" ht="12.75">
      <c r="A343" s="91" t="s">
        <v>608</v>
      </c>
      <c r="B343" s="91" t="s">
        <v>617</v>
      </c>
      <c r="C343" s="11">
        <v>5500000</v>
      </c>
      <c r="D343" s="92">
        <v>45</v>
      </c>
      <c r="E343" s="25">
        <v>27</v>
      </c>
      <c r="F343" s="16">
        <f t="shared" si="127"/>
        <v>60</v>
      </c>
      <c r="G343" s="92">
        <v>27</v>
      </c>
      <c r="H343" s="25">
        <v>18</v>
      </c>
      <c r="I343" s="16">
        <f t="shared" si="128"/>
        <v>60</v>
      </c>
      <c r="J343" s="23">
        <v>5200490</v>
      </c>
      <c r="K343" s="11">
        <v>3189108</v>
      </c>
      <c r="L343" s="16">
        <f t="shared" si="129"/>
        <v>61.32322146566958</v>
      </c>
      <c r="M343" s="11">
        <v>2840148</v>
      </c>
      <c r="N343" s="11">
        <f t="shared" si="130"/>
        <v>6029256</v>
      </c>
      <c r="O343" s="95">
        <f t="shared" si="131"/>
        <v>0.8905775533472056</v>
      </c>
      <c r="P343" s="11">
        <f t="shared" si="132"/>
        <v>2310892</v>
      </c>
      <c r="Q343" s="16">
        <f t="shared" si="133"/>
        <v>57.98378181818182</v>
      </c>
    </row>
    <row r="344" spans="1:17" s="76" customFormat="1" ht="12.75">
      <c r="A344" s="91" t="s">
        <v>609</v>
      </c>
      <c r="B344" s="91" t="s">
        <v>618</v>
      </c>
      <c r="C344" s="11">
        <v>2000000</v>
      </c>
      <c r="D344" s="92">
        <v>128</v>
      </c>
      <c r="E344" s="25">
        <v>81</v>
      </c>
      <c r="F344" s="16">
        <f t="shared" si="127"/>
        <v>63.28125</v>
      </c>
      <c r="G344" s="92">
        <v>95</v>
      </c>
      <c r="H344" s="25">
        <v>33</v>
      </c>
      <c r="I344" s="16">
        <f t="shared" si="128"/>
        <v>74.21875</v>
      </c>
      <c r="J344" s="23">
        <v>2433401</v>
      </c>
      <c r="K344" s="11">
        <v>1514629</v>
      </c>
      <c r="L344" s="16">
        <f t="shared" si="129"/>
        <v>62.243296522028224</v>
      </c>
      <c r="M344" s="11">
        <v>2324114</v>
      </c>
      <c r="N344" s="11">
        <f t="shared" si="130"/>
        <v>3838743</v>
      </c>
      <c r="O344" s="95">
        <f t="shared" si="131"/>
        <v>1.5344444084987148</v>
      </c>
      <c r="P344" s="11">
        <f t="shared" si="132"/>
        <v>485371</v>
      </c>
      <c r="Q344" s="16">
        <f t="shared" si="133"/>
        <v>75.73145</v>
      </c>
    </row>
    <row r="345" spans="1:17" s="76" customFormat="1" ht="12.75">
      <c r="A345" s="91" t="s">
        <v>610</v>
      </c>
      <c r="B345" s="91" t="s">
        <v>619</v>
      </c>
      <c r="C345" s="11">
        <v>450000</v>
      </c>
      <c r="D345" s="92">
        <v>14</v>
      </c>
      <c r="E345" s="25">
        <v>12</v>
      </c>
      <c r="F345" s="16">
        <f t="shared" si="127"/>
        <v>85.71428571428571</v>
      </c>
      <c r="G345" s="92">
        <v>12</v>
      </c>
      <c r="H345" s="25">
        <v>2</v>
      </c>
      <c r="I345" s="16">
        <f t="shared" si="128"/>
        <v>85.71428571428571</v>
      </c>
      <c r="J345" s="23">
        <v>307348</v>
      </c>
      <c r="K345" s="11">
        <v>271153</v>
      </c>
      <c r="L345" s="16">
        <f t="shared" si="129"/>
        <v>88.22344703723466</v>
      </c>
      <c r="M345" s="11">
        <v>153456</v>
      </c>
      <c r="N345" s="11">
        <f t="shared" si="130"/>
        <v>424609</v>
      </c>
      <c r="O345" s="95">
        <f t="shared" si="131"/>
        <v>0.5659387873267122</v>
      </c>
      <c r="P345" s="11">
        <f t="shared" si="132"/>
        <v>178847</v>
      </c>
      <c r="Q345" s="16">
        <f t="shared" si="133"/>
        <v>60.25622222222222</v>
      </c>
    </row>
    <row r="346" spans="1:17" s="76" customFormat="1" ht="12.75">
      <c r="A346" s="91" t="s">
        <v>611</v>
      </c>
      <c r="B346" s="91" t="s">
        <v>620</v>
      </c>
      <c r="C346" s="11">
        <v>3000000</v>
      </c>
      <c r="D346" s="92">
        <v>50</v>
      </c>
      <c r="E346" s="25">
        <v>29</v>
      </c>
      <c r="F346" s="16">
        <f t="shared" si="127"/>
        <v>58</v>
      </c>
      <c r="G346" s="92">
        <v>44</v>
      </c>
      <c r="H346" s="25">
        <v>6</v>
      </c>
      <c r="I346" s="16">
        <f t="shared" si="128"/>
        <v>88</v>
      </c>
      <c r="J346" s="23">
        <v>4634685</v>
      </c>
      <c r="K346" s="11">
        <v>2986375</v>
      </c>
      <c r="L346" s="16">
        <f t="shared" si="129"/>
        <v>64.43533918702134</v>
      </c>
      <c r="M346" s="11">
        <v>6286266</v>
      </c>
      <c r="N346" s="11">
        <f t="shared" si="130"/>
        <v>9272641</v>
      </c>
      <c r="O346" s="95">
        <f t="shared" si="131"/>
        <v>2.1049821271608558</v>
      </c>
      <c r="P346" s="11">
        <f t="shared" si="132"/>
        <v>13625</v>
      </c>
      <c r="Q346" s="16">
        <f t="shared" si="133"/>
        <v>99.54583333333333</v>
      </c>
    </row>
    <row r="347" spans="1:17" s="76" customFormat="1" ht="12.75">
      <c r="A347" s="91" t="s">
        <v>612</v>
      </c>
      <c r="B347" s="91" t="s">
        <v>621</v>
      </c>
      <c r="C347" s="11">
        <v>3000000</v>
      </c>
      <c r="D347" s="92">
        <v>101</v>
      </c>
      <c r="E347" s="25">
        <v>65</v>
      </c>
      <c r="F347" s="16">
        <f t="shared" si="127"/>
        <v>64.35643564356435</v>
      </c>
      <c r="G347" s="92">
        <v>77</v>
      </c>
      <c r="H347" s="25">
        <v>24</v>
      </c>
      <c r="I347" s="16">
        <f t="shared" si="128"/>
        <v>76.23762376237623</v>
      </c>
      <c r="J347" s="23">
        <v>4927950</v>
      </c>
      <c r="K347" s="11">
        <v>2998865</v>
      </c>
      <c r="L347" s="16">
        <f t="shared" si="129"/>
        <v>60.85420915390781</v>
      </c>
      <c r="M347" s="11">
        <v>11962519</v>
      </c>
      <c r="N347" s="11">
        <f t="shared" si="130"/>
        <v>14961384</v>
      </c>
      <c r="O347" s="95">
        <f t="shared" si="131"/>
        <v>3.9890155108682785</v>
      </c>
      <c r="P347" s="11">
        <f t="shared" si="132"/>
        <v>1135</v>
      </c>
      <c r="Q347" s="16">
        <f t="shared" si="133"/>
        <v>99.96216666666666</v>
      </c>
    </row>
    <row r="348" spans="1:17" s="76" customFormat="1" ht="12.75">
      <c r="A348" s="91" t="s">
        <v>613</v>
      </c>
      <c r="B348" s="91" t="s">
        <v>622</v>
      </c>
      <c r="C348" s="11">
        <v>3500000</v>
      </c>
      <c r="D348" s="92">
        <v>24</v>
      </c>
      <c r="E348" s="25">
        <v>14</v>
      </c>
      <c r="F348" s="16">
        <f t="shared" si="127"/>
        <v>58.333333333333336</v>
      </c>
      <c r="G348" s="92">
        <v>14</v>
      </c>
      <c r="H348" s="25">
        <v>10</v>
      </c>
      <c r="I348" s="16">
        <f t="shared" si="128"/>
        <v>58.333333333333336</v>
      </c>
      <c r="J348" s="23">
        <v>3341598</v>
      </c>
      <c r="K348" s="11">
        <v>1870215</v>
      </c>
      <c r="L348" s="16">
        <f t="shared" si="129"/>
        <v>55.967683724972304</v>
      </c>
      <c r="M348" s="11">
        <v>3287708</v>
      </c>
      <c r="N348" s="11">
        <f t="shared" si="130"/>
        <v>5157923</v>
      </c>
      <c r="O348" s="95">
        <f t="shared" si="131"/>
        <v>1.7579305053162337</v>
      </c>
      <c r="P348" s="11">
        <f t="shared" si="132"/>
        <v>1629785</v>
      </c>
      <c r="Q348" s="16">
        <f t="shared" si="133"/>
        <v>53.434714285714286</v>
      </c>
    </row>
    <row r="349" spans="1:17" s="76" customFormat="1" ht="12.75">
      <c r="A349" s="91" t="s">
        <v>623</v>
      </c>
      <c r="B349" s="91" t="s">
        <v>625</v>
      </c>
      <c r="C349" s="11">
        <v>1200000</v>
      </c>
      <c r="D349" s="92">
        <v>16</v>
      </c>
      <c r="E349" s="25">
        <v>11</v>
      </c>
      <c r="F349" s="16">
        <f t="shared" si="127"/>
        <v>68.75</v>
      </c>
      <c r="G349" s="92">
        <v>14</v>
      </c>
      <c r="H349" s="25">
        <v>2</v>
      </c>
      <c r="I349" s="16">
        <f t="shared" si="128"/>
        <v>87.5</v>
      </c>
      <c r="J349" s="23">
        <v>2023061</v>
      </c>
      <c r="K349" s="11">
        <v>1200000</v>
      </c>
      <c r="L349" s="16">
        <f t="shared" si="129"/>
        <v>59.31605621382647</v>
      </c>
      <c r="M349" s="11">
        <v>1996032</v>
      </c>
      <c r="N349" s="11">
        <f t="shared" si="130"/>
        <v>3196032</v>
      </c>
      <c r="O349" s="95">
        <f t="shared" si="131"/>
        <v>1.66336</v>
      </c>
      <c r="P349" s="11">
        <f t="shared" si="132"/>
        <v>0</v>
      </c>
      <c r="Q349" s="16">
        <f t="shared" si="133"/>
        <v>100</v>
      </c>
    </row>
    <row r="350" spans="1:17" s="76" customFormat="1" ht="12.75">
      <c r="A350" s="91" t="s">
        <v>624</v>
      </c>
      <c r="B350" s="91" t="s">
        <v>626</v>
      </c>
      <c r="C350" s="11">
        <v>1500000</v>
      </c>
      <c r="D350" s="92">
        <v>77</v>
      </c>
      <c r="E350" s="25">
        <v>37</v>
      </c>
      <c r="F350" s="16">
        <f t="shared" si="127"/>
        <v>48.05194805194805</v>
      </c>
      <c r="G350" s="92">
        <v>63</v>
      </c>
      <c r="H350" s="25">
        <v>14</v>
      </c>
      <c r="I350" s="16">
        <f t="shared" si="128"/>
        <v>81.81818181818181</v>
      </c>
      <c r="J350" s="23">
        <v>2793331</v>
      </c>
      <c r="K350" s="11">
        <v>1491176</v>
      </c>
      <c r="L350" s="16">
        <f t="shared" si="129"/>
        <v>53.38343361384669</v>
      </c>
      <c r="M350" s="11">
        <v>6386564</v>
      </c>
      <c r="N350" s="11">
        <f t="shared" si="130"/>
        <v>7877740</v>
      </c>
      <c r="O350" s="95">
        <f t="shared" si="131"/>
        <v>4.282904231291276</v>
      </c>
      <c r="P350" s="11">
        <f t="shared" si="132"/>
        <v>8824</v>
      </c>
      <c r="Q350" s="16">
        <f t="shared" si="133"/>
        <v>99.41173333333333</v>
      </c>
    </row>
    <row r="351" spans="1:17" s="76" customFormat="1" ht="12.75">
      <c r="A351" s="91" t="s">
        <v>627</v>
      </c>
      <c r="B351" s="91" t="s">
        <v>633</v>
      </c>
      <c r="C351" s="11">
        <v>10000000</v>
      </c>
      <c r="D351" s="92">
        <v>134</v>
      </c>
      <c r="E351" s="25">
        <v>80</v>
      </c>
      <c r="F351" s="16">
        <f t="shared" si="127"/>
        <v>59.701492537313435</v>
      </c>
      <c r="G351" s="92">
        <v>111</v>
      </c>
      <c r="H351" s="25">
        <v>23</v>
      </c>
      <c r="I351" s="16">
        <f t="shared" si="128"/>
        <v>82.83582089552239</v>
      </c>
      <c r="J351" s="23">
        <v>15841568</v>
      </c>
      <c r="K351" s="11">
        <v>9951017</v>
      </c>
      <c r="L351" s="16">
        <f t="shared" si="129"/>
        <v>62.81585888467606</v>
      </c>
      <c r="M351" s="11">
        <v>24779349</v>
      </c>
      <c r="N351" s="11">
        <f t="shared" si="130"/>
        <v>34730366</v>
      </c>
      <c r="O351" s="95">
        <f t="shared" si="131"/>
        <v>2.490132315119148</v>
      </c>
      <c r="P351" s="11">
        <f t="shared" si="132"/>
        <v>48983</v>
      </c>
      <c r="Q351" s="16">
        <f t="shared" si="133"/>
        <v>99.51017</v>
      </c>
    </row>
    <row r="352" spans="1:17" s="76" customFormat="1" ht="12.75">
      <c r="A352" s="91" t="s">
        <v>628</v>
      </c>
      <c r="B352" s="91" t="s">
        <v>629</v>
      </c>
      <c r="C352" s="11">
        <v>5000000</v>
      </c>
      <c r="D352" s="92">
        <v>42</v>
      </c>
      <c r="E352" s="25">
        <v>32</v>
      </c>
      <c r="F352" s="16">
        <f aca="true" t="shared" si="134" ref="F352:F358">E352*100/D352</f>
        <v>76.19047619047619</v>
      </c>
      <c r="G352" s="92">
        <v>32</v>
      </c>
      <c r="H352" s="25">
        <v>10</v>
      </c>
      <c r="I352" s="16">
        <f aca="true" t="shared" si="135" ref="I352:I358">G352*100/D352</f>
        <v>76.19047619047619</v>
      </c>
      <c r="J352" s="23">
        <v>4974491</v>
      </c>
      <c r="K352" s="11">
        <v>3886936</v>
      </c>
      <c r="L352" s="16">
        <f aca="true" t="shared" si="136" ref="L352:L358">K352*100/J352</f>
        <v>78.13736118931565</v>
      </c>
      <c r="M352" s="11">
        <v>6243180</v>
      </c>
      <c r="N352" s="11">
        <f aca="true" t="shared" si="137" ref="N352:N358">K352+M352</f>
        <v>10130116</v>
      </c>
      <c r="O352" s="95">
        <f aca="true" t="shared" si="138" ref="O352:O358">M352/K352</f>
        <v>1.6061957284606694</v>
      </c>
      <c r="P352" s="11">
        <f aca="true" t="shared" si="139" ref="P352:P358">C352-K352</f>
        <v>1113064</v>
      </c>
      <c r="Q352" s="16">
        <f aca="true" t="shared" si="140" ref="Q352:Q358">K352*100/C352</f>
        <v>77.73872</v>
      </c>
    </row>
    <row r="353" spans="1:17" s="76" customFormat="1" ht="12.75">
      <c r="A353" s="91" t="s">
        <v>630</v>
      </c>
      <c r="B353" s="91" t="s">
        <v>634</v>
      </c>
      <c r="C353" s="11">
        <v>1500000</v>
      </c>
      <c r="D353" s="92">
        <v>15</v>
      </c>
      <c r="E353" s="25">
        <v>11</v>
      </c>
      <c r="F353" s="16">
        <f t="shared" si="134"/>
        <v>73.33333333333333</v>
      </c>
      <c r="G353" s="92">
        <v>11</v>
      </c>
      <c r="H353" s="25">
        <v>4</v>
      </c>
      <c r="I353" s="16">
        <f t="shared" si="135"/>
        <v>73.33333333333333</v>
      </c>
      <c r="J353" s="23">
        <v>1952300</v>
      </c>
      <c r="K353" s="11">
        <v>1409677</v>
      </c>
      <c r="L353" s="16">
        <f t="shared" si="136"/>
        <v>72.20596219843262</v>
      </c>
      <c r="M353" s="11">
        <v>1701554</v>
      </c>
      <c r="N353" s="11">
        <f t="shared" si="137"/>
        <v>3111231</v>
      </c>
      <c r="O353" s="95">
        <f t="shared" si="138"/>
        <v>1.207052395690644</v>
      </c>
      <c r="P353" s="11">
        <f t="shared" si="139"/>
        <v>90323</v>
      </c>
      <c r="Q353" s="16">
        <f t="shared" si="140"/>
        <v>93.97846666666666</v>
      </c>
    </row>
    <row r="354" spans="1:17" s="76" customFormat="1" ht="12.75">
      <c r="A354" s="91" t="s">
        <v>631</v>
      </c>
      <c r="B354" s="91" t="s">
        <v>636</v>
      </c>
      <c r="C354" s="11">
        <v>1500000</v>
      </c>
      <c r="D354" s="92">
        <v>20</v>
      </c>
      <c r="E354" s="25">
        <v>16</v>
      </c>
      <c r="F354" s="16">
        <f t="shared" si="134"/>
        <v>80</v>
      </c>
      <c r="G354" s="92">
        <v>16</v>
      </c>
      <c r="H354" s="25">
        <v>4</v>
      </c>
      <c r="I354" s="16">
        <f t="shared" si="135"/>
        <v>80</v>
      </c>
      <c r="J354" s="23">
        <v>1275673</v>
      </c>
      <c r="K354" s="11">
        <v>1016760</v>
      </c>
      <c r="L354" s="16">
        <f t="shared" si="136"/>
        <v>79.70381124316341</v>
      </c>
      <c r="M354" s="11">
        <v>1067082</v>
      </c>
      <c r="N354" s="11">
        <f t="shared" si="137"/>
        <v>2083842</v>
      </c>
      <c r="O354" s="95">
        <f t="shared" si="138"/>
        <v>1.0494925056060427</v>
      </c>
      <c r="P354" s="11">
        <f t="shared" si="139"/>
        <v>483240</v>
      </c>
      <c r="Q354" s="16">
        <f t="shared" si="140"/>
        <v>67.784</v>
      </c>
    </row>
    <row r="355" spans="1:17" s="76" customFormat="1" ht="12.75">
      <c r="A355" s="91" t="s">
        <v>632</v>
      </c>
      <c r="B355" s="91" t="s">
        <v>635</v>
      </c>
      <c r="C355" s="11">
        <v>1000000</v>
      </c>
      <c r="D355" s="92">
        <v>2</v>
      </c>
      <c r="E355" s="25">
        <v>2</v>
      </c>
      <c r="F355" s="16">
        <f t="shared" si="134"/>
        <v>100</v>
      </c>
      <c r="G355" s="92">
        <v>2</v>
      </c>
      <c r="H355" s="25">
        <v>0</v>
      </c>
      <c r="I355" s="16">
        <f t="shared" si="135"/>
        <v>100</v>
      </c>
      <c r="J355" s="23">
        <v>107161</v>
      </c>
      <c r="K355" s="11">
        <v>107161</v>
      </c>
      <c r="L355" s="16">
        <f t="shared" si="136"/>
        <v>100</v>
      </c>
      <c r="M355" s="11">
        <v>107161</v>
      </c>
      <c r="N355" s="11">
        <f t="shared" si="137"/>
        <v>214322</v>
      </c>
      <c r="O355" s="95">
        <f t="shared" si="138"/>
        <v>1</v>
      </c>
      <c r="P355" s="11">
        <f t="shared" si="139"/>
        <v>892839</v>
      </c>
      <c r="Q355" s="16">
        <f t="shared" si="140"/>
        <v>10.7161</v>
      </c>
    </row>
    <row r="356" spans="1:17" s="76" customFormat="1" ht="12.75">
      <c r="A356" s="91" t="s">
        <v>637</v>
      </c>
      <c r="B356" s="91" t="s">
        <v>639</v>
      </c>
      <c r="C356" s="11">
        <v>1300000</v>
      </c>
      <c r="D356" s="92">
        <v>25</v>
      </c>
      <c r="E356" s="25">
        <v>12</v>
      </c>
      <c r="F356" s="16">
        <f t="shared" si="134"/>
        <v>48</v>
      </c>
      <c r="G356" s="92">
        <v>20</v>
      </c>
      <c r="H356" s="25">
        <v>5</v>
      </c>
      <c r="I356" s="16">
        <f t="shared" si="135"/>
        <v>80</v>
      </c>
      <c r="J356" s="23">
        <v>2438323</v>
      </c>
      <c r="K356" s="11">
        <v>1300000</v>
      </c>
      <c r="L356" s="16">
        <f t="shared" si="136"/>
        <v>53.315331889991604</v>
      </c>
      <c r="M356" s="11">
        <v>1779362</v>
      </c>
      <c r="N356" s="11">
        <f t="shared" si="137"/>
        <v>3079362</v>
      </c>
      <c r="O356" s="95">
        <f t="shared" si="138"/>
        <v>1.36874</v>
      </c>
      <c r="P356" s="11">
        <f t="shared" si="139"/>
        <v>0</v>
      </c>
      <c r="Q356" s="16">
        <f t="shared" si="140"/>
        <v>100</v>
      </c>
    </row>
    <row r="357" spans="1:17" s="76" customFormat="1" ht="12.75">
      <c r="A357" s="91" t="s">
        <v>638</v>
      </c>
      <c r="B357" s="106" t="s">
        <v>640</v>
      </c>
      <c r="C357" s="11">
        <v>1500000</v>
      </c>
      <c r="D357" s="92">
        <v>11</v>
      </c>
      <c r="E357" s="25">
        <v>9</v>
      </c>
      <c r="F357" s="16">
        <f t="shared" si="134"/>
        <v>81.81818181818181</v>
      </c>
      <c r="G357" s="92">
        <v>9</v>
      </c>
      <c r="H357" s="25">
        <v>2</v>
      </c>
      <c r="I357" s="16">
        <f t="shared" si="135"/>
        <v>81.81818181818181</v>
      </c>
      <c r="J357" s="23">
        <v>797009</v>
      </c>
      <c r="K357" s="11">
        <v>684759</v>
      </c>
      <c r="L357" s="16">
        <f t="shared" si="136"/>
        <v>85.91609379567859</v>
      </c>
      <c r="M357" s="11">
        <v>713975</v>
      </c>
      <c r="N357" s="11">
        <f t="shared" si="137"/>
        <v>1398734</v>
      </c>
      <c r="O357" s="95">
        <f t="shared" si="138"/>
        <v>1.0426661058854283</v>
      </c>
      <c r="P357" s="11">
        <f t="shared" si="139"/>
        <v>815241</v>
      </c>
      <c r="Q357" s="16">
        <f t="shared" si="140"/>
        <v>45.6506</v>
      </c>
    </row>
    <row r="358" spans="1:17" s="76" customFormat="1" ht="12.75">
      <c r="A358" s="91" t="s">
        <v>641</v>
      </c>
      <c r="B358" s="91" t="s">
        <v>644</v>
      </c>
      <c r="C358" s="11">
        <v>2310000</v>
      </c>
      <c r="D358" s="92">
        <v>12</v>
      </c>
      <c r="E358" s="25">
        <v>4</v>
      </c>
      <c r="F358" s="16">
        <f t="shared" si="134"/>
        <v>33.333333333333336</v>
      </c>
      <c r="G358" s="92">
        <v>4</v>
      </c>
      <c r="H358" s="25">
        <v>8</v>
      </c>
      <c r="I358" s="16">
        <f t="shared" si="135"/>
        <v>33.333333333333336</v>
      </c>
      <c r="J358" s="23">
        <v>3756859</v>
      </c>
      <c r="K358" s="11">
        <v>1849724</v>
      </c>
      <c r="L358" s="16">
        <f t="shared" si="136"/>
        <v>49.23591755772575</v>
      </c>
      <c r="M358" s="11">
        <v>1151229</v>
      </c>
      <c r="N358" s="11">
        <f t="shared" si="137"/>
        <v>3000953</v>
      </c>
      <c r="O358" s="95">
        <f t="shared" si="138"/>
        <v>0.6223787981342082</v>
      </c>
      <c r="P358" s="11">
        <f t="shared" si="139"/>
        <v>460276</v>
      </c>
      <c r="Q358" s="16">
        <f t="shared" si="140"/>
        <v>80.07463203463203</v>
      </c>
    </row>
    <row r="359" spans="1:17" s="76" customFormat="1" ht="12.75">
      <c r="A359" s="91" t="s">
        <v>642</v>
      </c>
      <c r="B359" s="91" t="s">
        <v>645</v>
      </c>
      <c r="C359" s="11">
        <v>2000000</v>
      </c>
      <c r="D359" s="92">
        <v>22</v>
      </c>
      <c r="E359" s="25">
        <v>11</v>
      </c>
      <c r="F359" s="16">
        <f>E359*100/D359</f>
        <v>50</v>
      </c>
      <c r="G359" s="92">
        <v>19</v>
      </c>
      <c r="H359" s="25">
        <v>3</v>
      </c>
      <c r="I359" s="16">
        <f>G359*100/D359</f>
        <v>86.36363636363636</v>
      </c>
      <c r="J359" s="23">
        <v>3342399</v>
      </c>
      <c r="K359" s="11">
        <v>2000000</v>
      </c>
      <c r="L359" s="16">
        <f>K359*100/J359</f>
        <v>59.83726060233982</v>
      </c>
      <c r="M359" s="11">
        <v>1273519</v>
      </c>
      <c r="N359" s="11">
        <f>K359+M359</f>
        <v>3273519</v>
      </c>
      <c r="O359" s="95">
        <f>M359/K359</f>
        <v>0.6367595</v>
      </c>
      <c r="P359" s="11">
        <f>C359-K359</f>
        <v>0</v>
      </c>
      <c r="Q359" s="16">
        <f>K359*100/C359</f>
        <v>100</v>
      </c>
    </row>
    <row r="360" spans="1:17" s="76" customFormat="1" ht="12.75">
      <c r="A360" s="91" t="s">
        <v>643</v>
      </c>
      <c r="B360" s="106" t="s">
        <v>646</v>
      </c>
      <c r="C360" s="11">
        <v>1000000</v>
      </c>
      <c r="D360" s="92">
        <v>11</v>
      </c>
      <c r="E360" s="25">
        <v>11</v>
      </c>
      <c r="F360" s="16">
        <f>E360*100/D360</f>
        <v>100</v>
      </c>
      <c r="G360" s="92">
        <v>11</v>
      </c>
      <c r="H360" s="25">
        <v>0</v>
      </c>
      <c r="I360" s="16">
        <f>G360*100/D360</f>
        <v>100</v>
      </c>
      <c r="J360" s="23">
        <v>953538</v>
      </c>
      <c r="K360" s="11">
        <v>874338</v>
      </c>
      <c r="L360" s="16">
        <f>K360*100/J360</f>
        <v>91.69409084902752</v>
      </c>
      <c r="M360" s="11">
        <v>849082</v>
      </c>
      <c r="N360" s="11">
        <f>K360+M360</f>
        <v>1723420</v>
      </c>
      <c r="O360" s="95">
        <f>M360/K360</f>
        <v>0.9711141457880134</v>
      </c>
      <c r="P360" s="11">
        <f>C360-K360</f>
        <v>125662</v>
      </c>
      <c r="Q360" s="16">
        <f>K360*100/C360</f>
        <v>87.4338</v>
      </c>
    </row>
    <row r="361" spans="1:17" s="76" customFormat="1" ht="12.75">
      <c r="A361" s="91" t="s">
        <v>647</v>
      </c>
      <c r="B361" s="91" t="s">
        <v>648</v>
      </c>
      <c r="C361" s="11">
        <v>1260000</v>
      </c>
      <c r="D361" s="92">
        <v>21</v>
      </c>
      <c r="E361" s="25">
        <v>19</v>
      </c>
      <c r="F361" s="16">
        <f>E361*100/D361</f>
        <v>90.47619047619048</v>
      </c>
      <c r="G361" s="92">
        <v>19</v>
      </c>
      <c r="H361" s="25">
        <v>2</v>
      </c>
      <c r="I361" s="16">
        <f>G361*100/D361</f>
        <v>90.47619047619048</v>
      </c>
      <c r="J361" s="23">
        <v>693029</v>
      </c>
      <c r="K361" s="11">
        <v>622378</v>
      </c>
      <c r="L361" s="16">
        <f>K361*100/J361</f>
        <v>89.80547711567625</v>
      </c>
      <c r="M361" s="11">
        <v>755644</v>
      </c>
      <c r="N361" s="11">
        <f>K361+M361</f>
        <v>1378022</v>
      </c>
      <c r="O361" s="95">
        <f>M361/K361</f>
        <v>1.2141238925540427</v>
      </c>
      <c r="P361" s="11">
        <f>C361-K361</f>
        <v>637622</v>
      </c>
      <c r="Q361" s="16">
        <f>K361*100/C361</f>
        <v>49.39507936507937</v>
      </c>
    </row>
    <row r="362" spans="1:17" s="76" customFormat="1" ht="12.75">
      <c r="A362" s="117" t="s">
        <v>614</v>
      </c>
      <c r="B362" s="118"/>
      <c r="C362" s="12">
        <f>SUM(C341:C361)</f>
        <v>54020000</v>
      </c>
      <c r="D362" s="33">
        <f>SUM(D341:D361)</f>
        <v>1016</v>
      </c>
      <c r="E362" s="19">
        <f>SUM(E341:E361)</f>
        <v>623</v>
      </c>
      <c r="F362" s="28">
        <f>E362*100/D362</f>
        <v>61.318897637795274</v>
      </c>
      <c r="G362" s="33">
        <f>SUM(G341:G361)</f>
        <v>790</v>
      </c>
      <c r="H362" s="19">
        <f>SUM(H341:H361)</f>
        <v>226</v>
      </c>
      <c r="I362" s="28">
        <f>G362*100/D362</f>
        <v>77.75590551181102</v>
      </c>
      <c r="J362" s="13">
        <f>SUM(J341:J361)</f>
        <v>71367453</v>
      </c>
      <c r="K362" s="12">
        <f>SUM(K341:K361)</f>
        <v>44693062</v>
      </c>
      <c r="L362" s="28">
        <f>K362*100/J362</f>
        <v>62.623871416568555</v>
      </c>
      <c r="M362" s="12">
        <f>SUM(M341:M361)</f>
        <v>82815763</v>
      </c>
      <c r="N362" s="12">
        <f>SUM(N341:N361)</f>
        <v>127508825</v>
      </c>
      <c r="O362" s="94">
        <f>M362/K362</f>
        <v>1.85298924025389</v>
      </c>
      <c r="P362" s="12">
        <f>SUM(P341:P361)</f>
        <v>9326938</v>
      </c>
      <c r="Q362" s="28">
        <f>K362*100/C362</f>
        <v>82.73428730099963</v>
      </c>
    </row>
    <row r="363" spans="1:17" s="76" customFormat="1" ht="14.25" customHeight="1">
      <c r="A363" s="69"/>
      <c r="B363" s="70"/>
      <c r="C363" s="71"/>
      <c r="D363" s="90"/>
      <c r="E363" s="72"/>
      <c r="F363" s="73"/>
      <c r="G363" s="90"/>
      <c r="H363" s="72"/>
      <c r="I363" s="73"/>
      <c r="J363" s="74"/>
      <c r="K363" s="71"/>
      <c r="L363" s="73"/>
      <c r="M363" s="71"/>
      <c r="N363" s="71"/>
      <c r="O363" s="103"/>
      <c r="P363" s="71"/>
      <c r="Q363" s="73"/>
    </row>
    <row r="364" spans="1:17" s="76" customFormat="1" ht="12.75" customHeight="1">
      <c r="A364" s="2" t="s">
        <v>0</v>
      </c>
      <c r="B364" s="54" t="s">
        <v>133</v>
      </c>
      <c r="C364" s="119" t="s">
        <v>86</v>
      </c>
      <c r="D364" s="130" t="s">
        <v>79</v>
      </c>
      <c r="E364" s="131"/>
      <c r="F364" s="131"/>
      <c r="G364" s="132"/>
      <c r="H364" s="132"/>
      <c r="I364" s="133"/>
      <c r="J364" s="119" t="s">
        <v>88</v>
      </c>
      <c r="K364" s="134" t="s">
        <v>89</v>
      </c>
      <c r="L364" s="122" t="s">
        <v>85</v>
      </c>
      <c r="M364" s="119" t="s">
        <v>130</v>
      </c>
      <c r="N364" s="119" t="s">
        <v>129</v>
      </c>
      <c r="O364" s="122" t="s">
        <v>456</v>
      </c>
      <c r="P364" s="40" t="s">
        <v>114</v>
      </c>
      <c r="Q364" s="122" t="s">
        <v>87</v>
      </c>
    </row>
    <row r="365" spans="1:17" s="76" customFormat="1" ht="12.75" customHeight="1">
      <c r="A365" s="5"/>
      <c r="B365" s="53" t="s">
        <v>660</v>
      </c>
      <c r="C365" s="120"/>
      <c r="D365" s="125" t="s">
        <v>78</v>
      </c>
      <c r="E365" s="127" t="s">
        <v>80</v>
      </c>
      <c r="F365" s="127" t="s">
        <v>81</v>
      </c>
      <c r="G365" s="125" t="s">
        <v>83</v>
      </c>
      <c r="H365" s="127" t="s">
        <v>82</v>
      </c>
      <c r="I365" s="128" t="s">
        <v>84</v>
      </c>
      <c r="J365" s="120"/>
      <c r="K365" s="135"/>
      <c r="L365" s="123"/>
      <c r="M365" s="137"/>
      <c r="N365" s="120"/>
      <c r="O365" s="123"/>
      <c r="P365" s="42" t="s">
        <v>115</v>
      </c>
      <c r="Q365" s="123"/>
    </row>
    <row r="366" spans="1:17" s="76" customFormat="1" ht="55.5" customHeight="1">
      <c r="A366" s="3"/>
      <c r="B366" s="51" t="s">
        <v>537</v>
      </c>
      <c r="C366" s="121"/>
      <c r="D366" s="126"/>
      <c r="E366" s="126"/>
      <c r="F366" s="126"/>
      <c r="G366" s="126"/>
      <c r="H366" s="126"/>
      <c r="I366" s="129"/>
      <c r="J366" s="121"/>
      <c r="K366" s="136"/>
      <c r="L366" s="124"/>
      <c r="M366" s="138"/>
      <c r="N366" s="121"/>
      <c r="O366" s="124"/>
      <c r="P366" s="43"/>
      <c r="Q366" s="124"/>
    </row>
    <row r="367" spans="1:17" s="76" customFormat="1" ht="12.75">
      <c r="A367" s="91" t="s">
        <v>649</v>
      </c>
      <c r="B367" s="91" t="s">
        <v>661</v>
      </c>
      <c r="C367" s="11">
        <v>3500000</v>
      </c>
      <c r="D367" s="92">
        <v>29</v>
      </c>
      <c r="E367" s="25">
        <v>18</v>
      </c>
      <c r="F367" s="16">
        <f aca="true" t="shared" si="141" ref="F367:F374">E367*100/D367</f>
        <v>62.06896551724138</v>
      </c>
      <c r="G367" s="92">
        <v>18</v>
      </c>
      <c r="H367" s="25">
        <v>11</v>
      </c>
      <c r="I367" s="16">
        <f aca="true" t="shared" si="142" ref="I367:I374">G367*100/D367</f>
        <v>62.06896551724138</v>
      </c>
      <c r="J367" s="23">
        <v>4148266</v>
      </c>
      <c r="K367" s="11">
        <v>2807075</v>
      </c>
      <c r="L367" s="16">
        <f aca="true" t="shared" si="143" ref="L367:L374">K367*100/J367</f>
        <v>67.66863552144439</v>
      </c>
      <c r="M367" s="11">
        <v>3390365</v>
      </c>
      <c r="N367" s="11">
        <f aca="true" t="shared" si="144" ref="N367:N374">K367+M367</f>
        <v>6197440</v>
      </c>
      <c r="O367" s="95">
        <f aca="true" t="shared" si="145" ref="O367:O374">M367/K367</f>
        <v>1.2077928092409358</v>
      </c>
      <c r="P367" s="11">
        <f aca="true" t="shared" si="146" ref="P367:P372">C367-K367</f>
        <v>692925</v>
      </c>
      <c r="Q367" s="16">
        <f aca="true" t="shared" si="147" ref="Q367:Q374">K367*100/C367</f>
        <v>80.20214285714286</v>
      </c>
    </row>
    <row r="368" spans="1:17" s="76" customFormat="1" ht="12.75">
      <c r="A368" s="91" t="s">
        <v>650</v>
      </c>
      <c r="B368" s="91" t="s">
        <v>662</v>
      </c>
      <c r="C368" s="11">
        <v>1000000</v>
      </c>
      <c r="D368" s="92">
        <v>6</v>
      </c>
      <c r="E368" s="25">
        <v>6</v>
      </c>
      <c r="F368" s="16">
        <f t="shared" si="141"/>
        <v>100</v>
      </c>
      <c r="G368" s="92">
        <v>6</v>
      </c>
      <c r="H368" s="25">
        <v>0</v>
      </c>
      <c r="I368" s="16">
        <f t="shared" si="142"/>
        <v>100</v>
      </c>
      <c r="J368" s="23">
        <v>555644</v>
      </c>
      <c r="K368" s="11">
        <v>555644</v>
      </c>
      <c r="L368" s="16">
        <f t="shared" si="143"/>
        <v>100</v>
      </c>
      <c r="M368" s="11">
        <v>1513806</v>
      </c>
      <c r="N368" s="11">
        <f t="shared" si="144"/>
        <v>2069450</v>
      </c>
      <c r="O368" s="95">
        <f t="shared" si="145"/>
        <v>2.72441707280201</v>
      </c>
      <c r="P368" s="11">
        <f t="shared" si="146"/>
        <v>444356</v>
      </c>
      <c r="Q368" s="16">
        <f t="shared" si="147"/>
        <v>55.5644</v>
      </c>
    </row>
    <row r="369" spans="1:17" s="76" customFormat="1" ht="12.75">
      <c r="A369" s="91" t="s">
        <v>651</v>
      </c>
      <c r="B369" s="91" t="s">
        <v>663</v>
      </c>
      <c r="C369" s="11">
        <v>1600000</v>
      </c>
      <c r="D369" s="92">
        <v>35</v>
      </c>
      <c r="E369" s="25">
        <v>20</v>
      </c>
      <c r="F369" s="16">
        <f t="shared" si="141"/>
        <v>57.142857142857146</v>
      </c>
      <c r="G369" s="92">
        <v>32</v>
      </c>
      <c r="H369" s="25">
        <v>3</v>
      </c>
      <c r="I369" s="16">
        <f t="shared" si="142"/>
        <v>91.42857142857143</v>
      </c>
      <c r="J369" s="23">
        <v>3041159</v>
      </c>
      <c r="K369" s="11">
        <v>1599999</v>
      </c>
      <c r="L369" s="16">
        <f t="shared" si="143"/>
        <v>52.61148792286099</v>
      </c>
      <c r="M369" s="11">
        <v>7065360</v>
      </c>
      <c r="N369" s="11">
        <f t="shared" si="144"/>
        <v>8665359</v>
      </c>
      <c r="O369" s="95">
        <f t="shared" si="145"/>
        <v>4.415852759907975</v>
      </c>
      <c r="P369" s="11">
        <f t="shared" si="146"/>
        <v>1</v>
      </c>
      <c r="Q369" s="16">
        <f t="shared" si="147"/>
        <v>99.9999375</v>
      </c>
    </row>
    <row r="370" spans="1:17" s="76" customFormat="1" ht="12.75">
      <c r="A370" s="91" t="s">
        <v>652</v>
      </c>
      <c r="B370" s="91" t="s">
        <v>664</v>
      </c>
      <c r="C370" s="11">
        <v>2000000</v>
      </c>
      <c r="D370" s="92">
        <v>60</v>
      </c>
      <c r="E370" s="25">
        <v>40</v>
      </c>
      <c r="F370" s="16">
        <f t="shared" si="141"/>
        <v>66.66666666666667</v>
      </c>
      <c r="G370" s="92">
        <v>42</v>
      </c>
      <c r="H370" s="25">
        <v>18</v>
      </c>
      <c r="I370" s="16">
        <f t="shared" si="142"/>
        <v>70</v>
      </c>
      <c r="J370" s="23">
        <v>2502280</v>
      </c>
      <c r="K370" s="11">
        <v>1721310</v>
      </c>
      <c r="L370" s="16">
        <f t="shared" si="143"/>
        <v>68.78966382659014</v>
      </c>
      <c r="M370" s="11">
        <v>893897</v>
      </c>
      <c r="N370" s="11">
        <f t="shared" si="144"/>
        <v>2615207</v>
      </c>
      <c r="O370" s="95">
        <f t="shared" si="145"/>
        <v>0.5193120356007924</v>
      </c>
      <c r="P370" s="11">
        <f t="shared" si="146"/>
        <v>278690</v>
      </c>
      <c r="Q370" s="16">
        <f t="shared" si="147"/>
        <v>86.0655</v>
      </c>
    </row>
    <row r="371" spans="1:17" s="76" customFormat="1" ht="12.75">
      <c r="A371" s="91" t="s">
        <v>653</v>
      </c>
      <c r="B371" s="91" t="s">
        <v>665</v>
      </c>
      <c r="C371" s="11">
        <v>4000000</v>
      </c>
      <c r="D371" s="92">
        <v>63</v>
      </c>
      <c r="E371" s="25">
        <v>30</v>
      </c>
      <c r="F371" s="16">
        <f t="shared" si="141"/>
        <v>47.61904761904762</v>
      </c>
      <c r="G371" s="92">
        <v>54</v>
      </c>
      <c r="H371" s="25">
        <v>9</v>
      </c>
      <c r="I371" s="16">
        <f t="shared" si="142"/>
        <v>85.71428571428571</v>
      </c>
      <c r="J371" s="23">
        <v>9679178</v>
      </c>
      <c r="K371" s="11">
        <v>4000000</v>
      </c>
      <c r="L371" s="16">
        <f t="shared" si="143"/>
        <v>41.32582332921246</v>
      </c>
      <c r="M371" s="11">
        <v>2928814</v>
      </c>
      <c r="N371" s="11">
        <f t="shared" si="144"/>
        <v>6928814</v>
      </c>
      <c r="O371" s="95">
        <f t="shared" si="145"/>
        <v>0.7322035</v>
      </c>
      <c r="P371" s="11">
        <f t="shared" si="146"/>
        <v>0</v>
      </c>
      <c r="Q371" s="16">
        <f t="shared" si="147"/>
        <v>100</v>
      </c>
    </row>
    <row r="372" spans="1:17" s="76" customFormat="1" ht="12.75">
      <c r="A372" s="91" t="s">
        <v>654</v>
      </c>
      <c r="B372" s="91" t="s">
        <v>666</v>
      </c>
      <c r="C372" s="11">
        <v>2300000</v>
      </c>
      <c r="D372" s="92">
        <v>111</v>
      </c>
      <c r="E372" s="25">
        <v>60</v>
      </c>
      <c r="F372" s="16">
        <f t="shared" si="141"/>
        <v>54.054054054054056</v>
      </c>
      <c r="G372" s="92">
        <v>97</v>
      </c>
      <c r="H372" s="25">
        <v>14</v>
      </c>
      <c r="I372" s="16">
        <f t="shared" si="142"/>
        <v>87.38738738738739</v>
      </c>
      <c r="J372" s="23">
        <v>3935060</v>
      </c>
      <c r="K372" s="11">
        <v>2272780</v>
      </c>
      <c r="L372" s="16">
        <f t="shared" si="143"/>
        <v>57.75718794630831</v>
      </c>
      <c r="M372" s="11">
        <v>2758558</v>
      </c>
      <c r="N372" s="11">
        <f t="shared" si="144"/>
        <v>5031338</v>
      </c>
      <c r="O372" s="95">
        <f t="shared" si="145"/>
        <v>1.213737361293218</v>
      </c>
      <c r="P372" s="11">
        <f t="shared" si="146"/>
        <v>27220</v>
      </c>
      <c r="Q372" s="16">
        <f t="shared" si="147"/>
        <v>98.81652173913044</v>
      </c>
    </row>
    <row r="373" spans="1:17" s="76" customFormat="1" ht="12.75">
      <c r="A373" s="91" t="s">
        <v>655</v>
      </c>
      <c r="B373" s="91" t="s">
        <v>667</v>
      </c>
      <c r="C373" s="11">
        <v>3000000</v>
      </c>
      <c r="D373" s="92">
        <v>22</v>
      </c>
      <c r="E373" s="25">
        <v>19</v>
      </c>
      <c r="F373" s="16">
        <f t="shared" si="141"/>
        <v>86.36363636363636</v>
      </c>
      <c r="G373" s="92">
        <v>19</v>
      </c>
      <c r="H373" s="25">
        <v>3</v>
      </c>
      <c r="I373" s="16">
        <f t="shared" si="142"/>
        <v>86.36363636363636</v>
      </c>
      <c r="J373" s="23">
        <v>3704136</v>
      </c>
      <c r="K373" s="11">
        <v>2588297</v>
      </c>
      <c r="L373" s="16">
        <f t="shared" si="143"/>
        <v>69.87586308926022</v>
      </c>
      <c r="M373" s="11">
        <v>2281020</v>
      </c>
      <c r="N373" s="11">
        <f t="shared" si="144"/>
        <v>4869317</v>
      </c>
      <c r="O373" s="95">
        <f t="shared" si="145"/>
        <v>0.8812821712500536</v>
      </c>
      <c r="P373" s="11">
        <f aca="true" t="shared" si="148" ref="P373:P379">C373-K373</f>
        <v>411703</v>
      </c>
      <c r="Q373" s="16">
        <f t="shared" si="147"/>
        <v>86.27656666666667</v>
      </c>
    </row>
    <row r="374" spans="1:17" s="76" customFormat="1" ht="12.75">
      <c r="A374" s="91" t="s">
        <v>656</v>
      </c>
      <c r="B374" s="91" t="s">
        <v>668</v>
      </c>
      <c r="C374" s="11">
        <v>3500000</v>
      </c>
      <c r="D374" s="92">
        <v>71</v>
      </c>
      <c r="E374" s="25">
        <v>31</v>
      </c>
      <c r="F374" s="16">
        <f t="shared" si="141"/>
        <v>43.66197183098591</v>
      </c>
      <c r="G374" s="92">
        <v>61</v>
      </c>
      <c r="H374" s="25">
        <v>10</v>
      </c>
      <c r="I374" s="16">
        <f t="shared" si="142"/>
        <v>85.91549295774648</v>
      </c>
      <c r="J374" s="23">
        <v>7319991</v>
      </c>
      <c r="K374" s="11">
        <v>3500000</v>
      </c>
      <c r="L374" s="16">
        <f t="shared" si="143"/>
        <v>47.81426643830573</v>
      </c>
      <c r="M374" s="11">
        <v>6246432</v>
      </c>
      <c r="N374" s="11">
        <f t="shared" si="144"/>
        <v>9746432</v>
      </c>
      <c r="O374" s="95">
        <f t="shared" si="145"/>
        <v>1.7846948571428571</v>
      </c>
      <c r="P374" s="11">
        <f t="shared" si="148"/>
        <v>0</v>
      </c>
      <c r="Q374" s="16">
        <f t="shared" si="147"/>
        <v>100</v>
      </c>
    </row>
    <row r="375" spans="1:17" s="76" customFormat="1" ht="12.75">
      <c r="A375" s="91" t="s">
        <v>657</v>
      </c>
      <c r="B375" s="91" t="s">
        <v>669</v>
      </c>
      <c r="C375" s="11">
        <v>1200000</v>
      </c>
      <c r="D375" s="92">
        <v>158</v>
      </c>
      <c r="E375" s="25">
        <v>68</v>
      </c>
      <c r="F375" s="16">
        <f aca="true" t="shared" si="149" ref="F375:F388">E375*100/D375</f>
        <v>43.037974683544306</v>
      </c>
      <c r="G375" s="92">
        <v>124</v>
      </c>
      <c r="H375" s="25">
        <v>34</v>
      </c>
      <c r="I375" s="16">
        <f aca="true" t="shared" si="150" ref="I375:I388">G375*100/D375</f>
        <v>78.48101265822785</v>
      </c>
      <c r="J375" s="23">
        <v>3352183</v>
      </c>
      <c r="K375" s="11">
        <v>1183710</v>
      </c>
      <c r="L375" s="16">
        <f aca="true" t="shared" si="151" ref="L375:L388">K375*100/J375</f>
        <v>35.31161634075467</v>
      </c>
      <c r="M375" s="11">
        <v>2639271</v>
      </c>
      <c r="N375" s="11">
        <f aca="true" t="shared" si="152" ref="N375:N388">K375+M375</f>
        <v>3822981</v>
      </c>
      <c r="O375" s="95">
        <f aca="true" t="shared" si="153" ref="O375:O388">M375/K375</f>
        <v>2.2296601363509643</v>
      </c>
      <c r="P375" s="11">
        <f t="shared" si="148"/>
        <v>16290</v>
      </c>
      <c r="Q375" s="16">
        <f aca="true" t="shared" si="154" ref="Q375:Q388">K375*100/C375</f>
        <v>98.6425</v>
      </c>
    </row>
    <row r="376" spans="1:17" s="76" customFormat="1" ht="12.75">
      <c r="A376" s="91" t="s">
        <v>658</v>
      </c>
      <c r="B376" s="91" t="s">
        <v>671</v>
      </c>
      <c r="C376" s="11">
        <v>1800000</v>
      </c>
      <c r="D376" s="92">
        <v>69</v>
      </c>
      <c r="E376" s="25">
        <v>36</v>
      </c>
      <c r="F376" s="16">
        <f t="shared" si="149"/>
        <v>52.17391304347826</v>
      </c>
      <c r="G376" s="92">
        <v>61</v>
      </c>
      <c r="H376" s="25">
        <v>8</v>
      </c>
      <c r="I376" s="16">
        <f t="shared" si="150"/>
        <v>88.40579710144928</v>
      </c>
      <c r="J376" s="23">
        <v>3146552</v>
      </c>
      <c r="K376" s="11">
        <v>1796226</v>
      </c>
      <c r="L376" s="16">
        <f t="shared" si="151"/>
        <v>57.08553362537788</v>
      </c>
      <c r="M376" s="11">
        <v>5301459</v>
      </c>
      <c r="N376" s="11">
        <f t="shared" si="152"/>
        <v>7097685</v>
      </c>
      <c r="O376" s="95">
        <f t="shared" si="153"/>
        <v>2.9514431925604017</v>
      </c>
      <c r="P376" s="11">
        <f t="shared" si="148"/>
        <v>3774</v>
      </c>
      <c r="Q376" s="16">
        <f t="shared" si="154"/>
        <v>99.79033333333334</v>
      </c>
    </row>
    <row r="377" spans="1:17" s="76" customFormat="1" ht="12.75">
      <c r="A377" s="91" t="s">
        <v>672</v>
      </c>
      <c r="B377" s="91" t="s">
        <v>670</v>
      </c>
      <c r="C377" s="11">
        <v>3000000</v>
      </c>
      <c r="D377" s="92">
        <v>112</v>
      </c>
      <c r="E377" s="25">
        <v>60</v>
      </c>
      <c r="F377" s="16">
        <f t="shared" si="149"/>
        <v>53.57142857142857</v>
      </c>
      <c r="G377" s="92">
        <v>82</v>
      </c>
      <c r="H377" s="25">
        <v>30</v>
      </c>
      <c r="I377" s="16">
        <f t="shared" si="150"/>
        <v>73.21428571428571</v>
      </c>
      <c r="J377" s="23">
        <v>6041460</v>
      </c>
      <c r="K377" s="11">
        <v>2985172</v>
      </c>
      <c r="L377" s="16">
        <f t="shared" si="151"/>
        <v>49.411433660075545</v>
      </c>
      <c r="M377" s="11">
        <v>10832761</v>
      </c>
      <c r="N377" s="11">
        <f t="shared" si="152"/>
        <v>13817933</v>
      </c>
      <c r="O377" s="95">
        <f t="shared" si="153"/>
        <v>3.6288565616989574</v>
      </c>
      <c r="P377" s="11">
        <f t="shared" si="148"/>
        <v>14828</v>
      </c>
      <c r="Q377" s="16">
        <f t="shared" si="154"/>
        <v>99.50573333333334</v>
      </c>
    </row>
    <row r="378" spans="1:17" s="76" customFormat="1" ht="12.75">
      <c r="A378" s="91" t="s">
        <v>673</v>
      </c>
      <c r="B378" s="91" t="s">
        <v>677</v>
      </c>
      <c r="C378" s="11">
        <v>1800000</v>
      </c>
      <c r="D378" s="92">
        <v>82</v>
      </c>
      <c r="E378" s="25">
        <v>48</v>
      </c>
      <c r="F378" s="16">
        <f t="shared" si="149"/>
        <v>58.53658536585366</v>
      </c>
      <c r="G378" s="92">
        <v>71</v>
      </c>
      <c r="H378" s="25">
        <v>11</v>
      </c>
      <c r="I378" s="16">
        <f t="shared" si="150"/>
        <v>86.58536585365853</v>
      </c>
      <c r="J378" s="23">
        <v>3212827</v>
      </c>
      <c r="K378" s="11">
        <v>1799489</v>
      </c>
      <c r="L378" s="16">
        <f t="shared" si="151"/>
        <v>56.009520587320765</v>
      </c>
      <c r="M378" s="11">
        <v>6670338</v>
      </c>
      <c r="N378" s="11">
        <f t="shared" si="152"/>
        <v>8469827</v>
      </c>
      <c r="O378" s="95">
        <f t="shared" si="153"/>
        <v>3.7067956514321567</v>
      </c>
      <c r="P378" s="11">
        <f t="shared" si="148"/>
        <v>511</v>
      </c>
      <c r="Q378" s="16">
        <f t="shared" si="154"/>
        <v>99.97161111111112</v>
      </c>
    </row>
    <row r="379" spans="1:17" s="76" customFormat="1" ht="12.75">
      <c r="A379" s="91" t="s">
        <v>674</v>
      </c>
      <c r="B379" s="91" t="s">
        <v>678</v>
      </c>
      <c r="C379" s="11">
        <v>10000000</v>
      </c>
      <c r="D379" s="92">
        <v>132</v>
      </c>
      <c r="E379" s="25">
        <v>92</v>
      </c>
      <c r="F379" s="16">
        <f t="shared" si="149"/>
        <v>69.6969696969697</v>
      </c>
      <c r="G379" s="92">
        <v>117</v>
      </c>
      <c r="H379" s="25">
        <v>15</v>
      </c>
      <c r="I379" s="16">
        <f t="shared" si="150"/>
        <v>88.63636363636364</v>
      </c>
      <c r="J379" s="23">
        <v>15232825</v>
      </c>
      <c r="K379" s="11">
        <v>10000000</v>
      </c>
      <c r="L379" s="16">
        <f t="shared" si="151"/>
        <v>65.64770487417796</v>
      </c>
      <c r="M379" s="11">
        <v>21555596</v>
      </c>
      <c r="N379" s="11">
        <f t="shared" si="152"/>
        <v>31555596</v>
      </c>
      <c r="O379" s="95">
        <f t="shared" si="153"/>
        <v>2.1555596</v>
      </c>
      <c r="P379" s="11">
        <f t="shared" si="148"/>
        <v>0</v>
      </c>
      <c r="Q379" s="16">
        <f t="shared" si="154"/>
        <v>100</v>
      </c>
    </row>
    <row r="380" spans="1:17" s="76" customFormat="1" ht="12.75">
      <c r="A380" s="91" t="s">
        <v>676</v>
      </c>
      <c r="B380" s="91" t="s">
        <v>680</v>
      </c>
      <c r="C380" s="11">
        <v>2000000</v>
      </c>
      <c r="D380" s="92">
        <v>9</v>
      </c>
      <c r="E380" s="25">
        <v>8</v>
      </c>
      <c r="F380" s="16">
        <f t="shared" si="149"/>
        <v>88.88888888888889</v>
      </c>
      <c r="G380" s="92">
        <v>8</v>
      </c>
      <c r="H380" s="25">
        <v>1</v>
      </c>
      <c r="I380" s="16">
        <f t="shared" si="150"/>
        <v>88.88888888888889</v>
      </c>
      <c r="J380" s="23">
        <v>1241910</v>
      </c>
      <c r="K380" s="11">
        <v>1052850</v>
      </c>
      <c r="L380" s="16">
        <f t="shared" si="151"/>
        <v>84.77667463825881</v>
      </c>
      <c r="M380" s="11">
        <v>408437</v>
      </c>
      <c r="N380" s="11">
        <f t="shared" si="152"/>
        <v>1461287</v>
      </c>
      <c r="O380" s="95">
        <f t="shared" si="153"/>
        <v>0.38793465355938644</v>
      </c>
      <c r="P380" s="11">
        <f aca="true" t="shared" si="155" ref="P380:P388">C380-K380</f>
        <v>947150</v>
      </c>
      <c r="Q380" s="16">
        <f t="shared" si="154"/>
        <v>52.6425</v>
      </c>
    </row>
    <row r="381" spans="1:17" s="76" customFormat="1" ht="12.75">
      <c r="A381" s="91" t="s">
        <v>675</v>
      </c>
      <c r="B381" s="91" t="s">
        <v>679</v>
      </c>
      <c r="C381" s="11">
        <v>1500000</v>
      </c>
      <c r="D381" s="92">
        <v>17</v>
      </c>
      <c r="E381" s="25">
        <v>12</v>
      </c>
      <c r="F381" s="16">
        <f t="shared" si="149"/>
        <v>70.58823529411765</v>
      </c>
      <c r="G381" s="92">
        <v>12</v>
      </c>
      <c r="H381" s="25">
        <v>5</v>
      </c>
      <c r="I381" s="16">
        <f t="shared" si="150"/>
        <v>70.58823529411765</v>
      </c>
      <c r="J381" s="23">
        <v>1635354</v>
      </c>
      <c r="K381" s="11">
        <v>1046656</v>
      </c>
      <c r="L381" s="16">
        <f t="shared" si="151"/>
        <v>64.00180022184799</v>
      </c>
      <c r="M381" s="11">
        <v>1055571</v>
      </c>
      <c r="N381" s="11">
        <f t="shared" si="152"/>
        <v>2102227</v>
      </c>
      <c r="O381" s="95">
        <f t="shared" si="153"/>
        <v>1.0085176027271616</v>
      </c>
      <c r="P381" s="11">
        <f t="shared" si="155"/>
        <v>453344</v>
      </c>
      <c r="Q381" s="16">
        <f t="shared" si="154"/>
        <v>69.77706666666667</v>
      </c>
    </row>
    <row r="382" spans="1:17" s="76" customFormat="1" ht="12.75">
      <c r="A382" s="91" t="s">
        <v>681</v>
      </c>
      <c r="B382" s="91" t="s">
        <v>687</v>
      </c>
      <c r="C382" s="11">
        <v>1000000</v>
      </c>
      <c r="D382" s="92">
        <v>36</v>
      </c>
      <c r="E382" s="25">
        <v>18</v>
      </c>
      <c r="F382" s="16">
        <f t="shared" si="149"/>
        <v>50</v>
      </c>
      <c r="G382" s="92">
        <v>34</v>
      </c>
      <c r="H382" s="25">
        <v>2</v>
      </c>
      <c r="I382" s="16">
        <f t="shared" si="150"/>
        <v>94.44444444444444</v>
      </c>
      <c r="J382" s="23">
        <v>2246730</v>
      </c>
      <c r="K382" s="11">
        <v>999815</v>
      </c>
      <c r="L382" s="16">
        <f t="shared" si="151"/>
        <v>44.50089685899062</v>
      </c>
      <c r="M382" s="11">
        <v>1951064</v>
      </c>
      <c r="N382" s="11">
        <f t="shared" si="152"/>
        <v>2950879</v>
      </c>
      <c r="O382" s="95">
        <f t="shared" si="153"/>
        <v>1.951425013627521</v>
      </c>
      <c r="P382" s="11">
        <f t="shared" si="155"/>
        <v>185</v>
      </c>
      <c r="Q382" s="16">
        <f t="shared" si="154"/>
        <v>99.9815</v>
      </c>
    </row>
    <row r="383" spans="1:17" s="76" customFormat="1" ht="12.75">
      <c r="A383" s="91" t="s">
        <v>682</v>
      </c>
      <c r="B383" s="106" t="s">
        <v>685</v>
      </c>
      <c r="C383" s="11">
        <v>1300000</v>
      </c>
      <c r="D383" s="92">
        <v>10</v>
      </c>
      <c r="E383" s="25">
        <v>10</v>
      </c>
      <c r="F383" s="16">
        <f t="shared" si="149"/>
        <v>100</v>
      </c>
      <c r="G383" s="92">
        <v>10</v>
      </c>
      <c r="H383" s="25">
        <v>0</v>
      </c>
      <c r="I383" s="16">
        <f t="shared" si="150"/>
        <v>100</v>
      </c>
      <c r="J383" s="23">
        <v>1196105</v>
      </c>
      <c r="K383" s="11">
        <v>1196105</v>
      </c>
      <c r="L383" s="16">
        <f t="shared" si="151"/>
        <v>100</v>
      </c>
      <c r="M383" s="11">
        <v>1077242</v>
      </c>
      <c r="N383" s="11">
        <f t="shared" si="152"/>
        <v>2273347</v>
      </c>
      <c r="O383" s="95">
        <f t="shared" si="153"/>
        <v>0.9006249451344155</v>
      </c>
      <c r="P383" s="11">
        <f t="shared" si="155"/>
        <v>103895</v>
      </c>
      <c r="Q383" s="16">
        <f t="shared" si="154"/>
        <v>92.00807692307693</v>
      </c>
    </row>
    <row r="384" spans="1:17" s="76" customFormat="1" ht="12.75">
      <c r="A384" s="91" t="s">
        <v>683</v>
      </c>
      <c r="B384" s="91" t="s">
        <v>686</v>
      </c>
      <c r="C384" s="11">
        <v>1500000</v>
      </c>
      <c r="D384" s="92">
        <v>21</v>
      </c>
      <c r="E384" s="25">
        <v>18</v>
      </c>
      <c r="F384" s="16">
        <f t="shared" si="149"/>
        <v>85.71428571428571</v>
      </c>
      <c r="G384" s="92">
        <v>18</v>
      </c>
      <c r="H384" s="25">
        <v>3</v>
      </c>
      <c r="I384" s="16">
        <f t="shared" si="150"/>
        <v>85.71428571428571</v>
      </c>
      <c r="J384" s="23">
        <v>1524315</v>
      </c>
      <c r="K384" s="11">
        <v>1446017</v>
      </c>
      <c r="L384" s="16">
        <f t="shared" si="151"/>
        <v>94.86339765730837</v>
      </c>
      <c r="M384" s="11">
        <v>2114282</v>
      </c>
      <c r="N384" s="11">
        <f t="shared" si="152"/>
        <v>3560299</v>
      </c>
      <c r="O384" s="95">
        <f t="shared" si="153"/>
        <v>1.4621418697013935</v>
      </c>
      <c r="P384" s="11">
        <f t="shared" si="155"/>
        <v>53983</v>
      </c>
      <c r="Q384" s="16">
        <f t="shared" si="154"/>
        <v>96.40113333333333</v>
      </c>
    </row>
    <row r="385" spans="1:17" s="76" customFormat="1" ht="12.75">
      <c r="A385" s="91" t="s">
        <v>684</v>
      </c>
      <c r="B385" s="91" t="s">
        <v>688</v>
      </c>
      <c r="C385" s="11">
        <v>4000000</v>
      </c>
      <c r="D385" s="92">
        <v>41</v>
      </c>
      <c r="E385" s="25">
        <v>28</v>
      </c>
      <c r="F385" s="16">
        <f t="shared" si="149"/>
        <v>68.29268292682927</v>
      </c>
      <c r="G385" s="92">
        <v>35</v>
      </c>
      <c r="H385" s="25">
        <v>6</v>
      </c>
      <c r="I385" s="16">
        <f t="shared" si="150"/>
        <v>85.36585365853658</v>
      </c>
      <c r="J385" s="23">
        <v>6041126</v>
      </c>
      <c r="K385" s="11">
        <v>3973920</v>
      </c>
      <c r="L385" s="16">
        <f t="shared" si="151"/>
        <v>65.78111431544384</v>
      </c>
      <c r="M385" s="11">
        <v>6964632</v>
      </c>
      <c r="N385" s="11">
        <f t="shared" si="152"/>
        <v>10938552</v>
      </c>
      <c r="O385" s="95">
        <f t="shared" si="153"/>
        <v>1.7525848532431454</v>
      </c>
      <c r="P385" s="11">
        <f t="shared" si="155"/>
        <v>26080</v>
      </c>
      <c r="Q385" s="16">
        <f t="shared" si="154"/>
        <v>99.348</v>
      </c>
    </row>
    <row r="386" spans="1:17" s="76" customFormat="1" ht="12.75">
      <c r="A386" s="91" t="s">
        <v>689</v>
      </c>
      <c r="B386" s="91" t="s">
        <v>690</v>
      </c>
      <c r="C386" s="11">
        <v>2000000</v>
      </c>
      <c r="D386" s="92">
        <v>15</v>
      </c>
      <c r="E386" s="25">
        <v>11</v>
      </c>
      <c r="F386" s="16">
        <f t="shared" si="149"/>
        <v>73.33333333333333</v>
      </c>
      <c r="G386" s="92">
        <v>11</v>
      </c>
      <c r="H386" s="25">
        <v>4</v>
      </c>
      <c r="I386" s="16">
        <f t="shared" si="150"/>
        <v>73.33333333333333</v>
      </c>
      <c r="J386" s="23">
        <v>2619446</v>
      </c>
      <c r="K386" s="11">
        <v>2000000</v>
      </c>
      <c r="L386" s="16">
        <f t="shared" si="151"/>
        <v>76.35202252690073</v>
      </c>
      <c r="M386" s="11">
        <v>1183545</v>
      </c>
      <c r="N386" s="11">
        <f t="shared" si="152"/>
        <v>3183545</v>
      </c>
      <c r="O386" s="95">
        <f t="shared" si="153"/>
        <v>0.5917725</v>
      </c>
      <c r="P386" s="11">
        <f t="shared" si="155"/>
        <v>0</v>
      </c>
      <c r="Q386" s="16">
        <f t="shared" si="154"/>
        <v>100</v>
      </c>
    </row>
    <row r="387" spans="1:17" s="76" customFormat="1" ht="12.75">
      <c r="A387" s="91" t="s">
        <v>691</v>
      </c>
      <c r="B387" s="91" t="s">
        <v>693</v>
      </c>
      <c r="C387" s="11">
        <v>500000</v>
      </c>
      <c r="D387" s="92">
        <v>18</v>
      </c>
      <c r="E387" s="25">
        <v>15</v>
      </c>
      <c r="F387" s="16">
        <f t="shared" si="149"/>
        <v>83.33333333333333</v>
      </c>
      <c r="G387" s="92">
        <v>17</v>
      </c>
      <c r="H387" s="25">
        <v>1</v>
      </c>
      <c r="I387" s="16">
        <f t="shared" si="150"/>
        <v>94.44444444444444</v>
      </c>
      <c r="J387" s="23">
        <v>619450</v>
      </c>
      <c r="K387" s="11">
        <v>500000</v>
      </c>
      <c r="L387" s="16">
        <f t="shared" si="151"/>
        <v>80.71676487206393</v>
      </c>
      <c r="M387" s="11">
        <v>657950</v>
      </c>
      <c r="N387" s="11">
        <f t="shared" si="152"/>
        <v>1157950</v>
      </c>
      <c r="O387" s="95">
        <f t="shared" si="153"/>
        <v>1.3159</v>
      </c>
      <c r="P387" s="11">
        <f t="shared" si="155"/>
        <v>0</v>
      </c>
      <c r="Q387" s="16">
        <f t="shared" si="154"/>
        <v>100</v>
      </c>
    </row>
    <row r="388" spans="1:17" s="76" customFormat="1" ht="12.75">
      <c r="A388" s="91" t="s">
        <v>692</v>
      </c>
      <c r="B388" s="106" t="s">
        <v>694</v>
      </c>
      <c r="C388" s="11">
        <v>1000000</v>
      </c>
      <c r="D388" s="92">
        <v>18</v>
      </c>
      <c r="E388" s="25">
        <v>16</v>
      </c>
      <c r="F388" s="16">
        <f t="shared" si="149"/>
        <v>88.88888888888889</v>
      </c>
      <c r="G388" s="92">
        <v>16</v>
      </c>
      <c r="H388" s="25">
        <v>2</v>
      </c>
      <c r="I388" s="16">
        <f t="shared" si="150"/>
        <v>88.88888888888889</v>
      </c>
      <c r="J388" s="23">
        <v>1562617</v>
      </c>
      <c r="K388" s="11">
        <v>1000000</v>
      </c>
      <c r="L388" s="16">
        <f t="shared" si="151"/>
        <v>63.99520803882206</v>
      </c>
      <c r="M388" s="11">
        <v>1683496</v>
      </c>
      <c r="N388" s="11">
        <f t="shared" si="152"/>
        <v>2683496</v>
      </c>
      <c r="O388" s="95">
        <f t="shared" si="153"/>
        <v>1.683496</v>
      </c>
      <c r="P388" s="11">
        <f t="shared" si="155"/>
        <v>0</v>
      </c>
      <c r="Q388" s="16">
        <f t="shared" si="154"/>
        <v>100</v>
      </c>
    </row>
    <row r="389" spans="1:17" s="76" customFormat="1" ht="12.75">
      <c r="A389" s="117" t="s">
        <v>659</v>
      </c>
      <c r="B389" s="118"/>
      <c r="C389" s="108">
        <f>SUM(C367:C388)</f>
        <v>53500000</v>
      </c>
      <c r="D389" s="109">
        <f>SUM(D367:D388)</f>
        <v>1135</v>
      </c>
      <c r="E389" s="110">
        <f>SUM(E367:E388)</f>
        <v>664</v>
      </c>
      <c r="F389" s="111">
        <f>E389/D389*100</f>
        <v>58.502202643171806</v>
      </c>
      <c r="G389" s="109">
        <f>SUM(G367:G388)</f>
        <v>945</v>
      </c>
      <c r="H389" s="110">
        <f>SUM(H367:H388)</f>
        <v>190</v>
      </c>
      <c r="I389" s="111">
        <f>G389/D389*100</f>
        <v>83.25991189427313</v>
      </c>
      <c r="J389" s="112">
        <f>SUM(J367:J388)</f>
        <v>84558614</v>
      </c>
      <c r="K389" s="108">
        <f>SUM(K367:K388)</f>
        <v>50025065</v>
      </c>
      <c r="L389" s="111">
        <f>K389*100/J389</f>
        <v>59.16022346345459</v>
      </c>
      <c r="M389" s="108">
        <f>SUM(M367:M388)</f>
        <v>91173896</v>
      </c>
      <c r="N389" s="108">
        <f>SUM(N367:N388)</f>
        <v>141198961</v>
      </c>
      <c r="O389" s="113">
        <f>M389/K389</f>
        <v>1.8225642685321848</v>
      </c>
      <c r="P389" s="108">
        <f>SUM(P367:P388)</f>
        <v>3474935</v>
      </c>
      <c r="Q389" s="111">
        <f>K389*100/C389</f>
        <v>93.50479439252337</v>
      </c>
    </row>
    <row r="390" spans="1:17" s="76" customFormat="1" ht="15" customHeight="1">
      <c r="A390" s="69"/>
      <c r="B390" s="70"/>
      <c r="C390" s="71"/>
      <c r="D390" s="90"/>
      <c r="E390" s="72"/>
      <c r="F390" s="73"/>
      <c r="G390" s="90"/>
      <c r="H390" s="72"/>
      <c r="I390" s="73"/>
      <c r="J390" s="74"/>
      <c r="K390" s="71"/>
      <c r="L390" s="73"/>
      <c r="M390" s="71"/>
      <c r="N390" s="71"/>
      <c r="O390" s="103"/>
      <c r="P390" s="71"/>
      <c r="Q390" s="73"/>
    </row>
    <row r="391" spans="1:17" s="76" customFormat="1" ht="12.75">
      <c r="A391" s="2" t="s">
        <v>0</v>
      </c>
      <c r="B391" s="54" t="s">
        <v>133</v>
      </c>
      <c r="C391" s="119" t="s">
        <v>86</v>
      </c>
      <c r="D391" s="130" t="s">
        <v>79</v>
      </c>
      <c r="E391" s="131"/>
      <c r="F391" s="131"/>
      <c r="G391" s="132"/>
      <c r="H391" s="132"/>
      <c r="I391" s="133"/>
      <c r="J391" s="119" t="s">
        <v>88</v>
      </c>
      <c r="K391" s="134" t="s">
        <v>89</v>
      </c>
      <c r="L391" s="122" t="s">
        <v>85</v>
      </c>
      <c r="M391" s="119" t="s">
        <v>130</v>
      </c>
      <c r="N391" s="119" t="s">
        <v>129</v>
      </c>
      <c r="O391" s="122" t="s">
        <v>456</v>
      </c>
      <c r="P391" s="40" t="s">
        <v>114</v>
      </c>
      <c r="Q391" s="122" t="s">
        <v>87</v>
      </c>
    </row>
    <row r="392" spans="1:17" s="76" customFormat="1" ht="12.75">
      <c r="A392" s="5"/>
      <c r="B392" s="53" t="s">
        <v>695</v>
      </c>
      <c r="C392" s="120"/>
      <c r="D392" s="125" t="s">
        <v>78</v>
      </c>
      <c r="E392" s="127" t="s">
        <v>80</v>
      </c>
      <c r="F392" s="127" t="s">
        <v>81</v>
      </c>
      <c r="G392" s="125" t="s">
        <v>83</v>
      </c>
      <c r="H392" s="127" t="s">
        <v>82</v>
      </c>
      <c r="I392" s="128" t="s">
        <v>84</v>
      </c>
      <c r="J392" s="120"/>
      <c r="K392" s="135"/>
      <c r="L392" s="123"/>
      <c r="M392" s="137"/>
      <c r="N392" s="120"/>
      <c r="O392" s="123"/>
      <c r="P392" s="42" t="s">
        <v>115</v>
      </c>
      <c r="Q392" s="123"/>
    </row>
    <row r="393" spans="1:17" s="76" customFormat="1" ht="53.25" customHeight="1">
      <c r="A393" s="3"/>
      <c r="B393" s="51" t="s">
        <v>537</v>
      </c>
      <c r="C393" s="121"/>
      <c r="D393" s="126"/>
      <c r="E393" s="126"/>
      <c r="F393" s="126"/>
      <c r="G393" s="126"/>
      <c r="H393" s="126"/>
      <c r="I393" s="129"/>
      <c r="J393" s="121"/>
      <c r="K393" s="136"/>
      <c r="L393" s="124"/>
      <c r="M393" s="138"/>
      <c r="N393" s="121"/>
      <c r="O393" s="124"/>
      <c r="P393" s="43"/>
      <c r="Q393" s="124"/>
    </row>
    <row r="394" spans="1:17" s="76" customFormat="1" ht="12.75">
      <c r="A394" s="91" t="s">
        <v>696</v>
      </c>
      <c r="B394" s="91" t="s">
        <v>718</v>
      </c>
      <c r="C394" s="11">
        <v>3700000</v>
      </c>
      <c r="D394" s="92">
        <v>18</v>
      </c>
      <c r="E394" s="25">
        <v>10</v>
      </c>
      <c r="F394" s="16">
        <f>E394*100/D394</f>
        <v>55.55555555555556</v>
      </c>
      <c r="G394" s="92">
        <v>10</v>
      </c>
      <c r="H394" s="25">
        <v>8</v>
      </c>
      <c r="I394" s="16">
        <f>G394*100/D394</f>
        <v>55.55555555555556</v>
      </c>
      <c r="J394" s="23">
        <v>2902457</v>
      </c>
      <c r="K394" s="11">
        <v>1770921</v>
      </c>
      <c r="L394" s="16">
        <f>K394*100/J394</f>
        <v>61.01454733007242</v>
      </c>
      <c r="M394" s="11">
        <v>2525360</v>
      </c>
      <c r="N394" s="11">
        <f>K394+M394</f>
        <v>4296281</v>
      </c>
      <c r="O394" s="95">
        <f>M394/K394</f>
        <v>1.426015050925479</v>
      </c>
      <c r="P394" s="11">
        <f>C394-K394</f>
        <v>1929079</v>
      </c>
      <c r="Q394" s="16">
        <f>K394*100/C394</f>
        <v>47.86272972972973</v>
      </c>
    </row>
    <row r="395" spans="1:17" s="76" customFormat="1" ht="12.75">
      <c r="A395" s="91" t="s">
        <v>697</v>
      </c>
      <c r="B395" s="91" t="s">
        <v>710</v>
      </c>
      <c r="C395" s="11">
        <v>2500000</v>
      </c>
      <c r="D395" s="92">
        <v>27</v>
      </c>
      <c r="E395" s="25">
        <v>14</v>
      </c>
      <c r="F395" s="16">
        <f>E395*100/D395</f>
        <v>51.851851851851855</v>
      </c>
      <c r="G395" s="92">
        <v>27</v>
      </c>
      <c r="H395" s="25">
        <v>0</v>
      </c>
      <c r="I395" s="16">
        <f>G395*100/D395</f>
        <v>100</v>
      </c>
      <c r="J395" s="23">
        <v>5055109</v>
      </c>
      <c r="K395" s="11">
        <v>2500000</v>
      </c>
      <c r="L395" s="16">
        <f>K395*100/J395</f>
        <v>49.454917787133766</v>
      </c>
      <c r="M395" s="11">
        <v>2173821</v>
      </c>
      <c r="N395" s="11">
        <f>K395+M395</f>
        <v>4673821</v>
      </c>
      <c r="O395" s="95">
        <f>M395/K395</f>
        <v>0.8695284</v>
      </c>
      <c r="P395" s="11">
        <f>C395-K395</f>
        <v>0</v>
      </c>
      <c r="Q395" s="16">
        <f>K395*100/C395</f>
        <v>100</v>
      </c>
    </row>
    <row r="396" spans="1:17" s="76" customFormat="1" ht="12.75">
      <c r="A396" s="91" t="s">
        <v>698</v>
      </c>
      <c r="B396" s="91" t="s">
        <v>709</v>
      </c>
      <c r="C396" s="11">
        <v>3200000</v>
      </c>
      <c r="D396" s="92">
        <v>107</v>
      </c>
      <c r="E396" s="25">
        <v>95</v>
      </c>
      <c r="F396" s="16">
        <f>E396*100/D396</f>
        <v>88.78504672897196</v>
      </c>
      <c r="G396" s="92">
        <v>95</v>
      </c>
      <c r="H396" s="25">
        <v>12</v>
      </c>
      <c r="I396" s="16">
        <f>G396*100/D396</f>
        <v>88.78504672897196</v>
      </c>
      <c r="J396" s="23">
        <v>3361570</v>
      </c>
      <c r="K396" s="11">
        <v>2955775</v>
      </c>
      <c r="L396" s="16">
        <f>K396*100/J396</f>
        <v>87.92840845200308</v>
      </c>
      <c r="M396" s="11">
        <v>3652183</v>
      </c>
      <c r="N396" s="11">
        <f>K396+M396</f>
        <v>6607958</v>
      </c>
      <c r="O396" s="95">
        <f>M396/K396</f>
        <v>1.23560927337162</v>
      </c>
      <c r="P396" s="11">
        <f>C396-K396</f>
        <v>244225</v>
      </c>
      <c r="Q396" s="16">
        <f>K396*100/C396</f>
        <v>92.36796875</v>
      </c>
    </row>
    <row r="397" spans="1:17" s="76" customFormat="1" ht="12.75">
      <c r="A397" s="91" t="s">
        <v>699</v>
      </c>
      <c r="B397" s="91" t="s">
        <v>711</v>
      </c>
      <c r="C397" s="11">
        <v>1600000</v>
      </c>
      <c r="D397" s="92">
        <v>26</v>
      </c>
      <c r="E397" s="25">
        <v>23</v>
      </c>
      <c r="F397" s="16">
        <f>E397*100/D397</f>
        <v>88.46153846153847</v>
      </c>
      <c r="G397" s="92">
        <v>24</v>
      </c>
      <c r="H397" s="25">
        <v>2</v>
      </c>
      <c r="I397" s="16">
        <f>G397*100/D397</f>
        <v>92.3076923076923</v>
      </c>
      <c r="J397" s="23">
        <v>1943972</v>
      </c>
      <c r="K397" s="11">
        <v>1600000</v>
      </c>
      <c r="L397" s="16">
        <f>K397*100/J397</f>
        <v>82.3057122221925</v>
      </c>
      <c r="M397" s="11">
        <v>6235857</v>
      </c>
      <c r="N397" s="11">
        <f>K397+M397</f>
        <v>7835857</v>
      </c>
      <c r="O397" s="95">
        <f>M397/K397</f>
        <v>3.897410625</v>
      </c>
      <c r="P397" s="11">
        <f>C397-K397</f>
        <v>0</v>
      </c>
      <c r="Q397" s="16">
        <f>K397*100/C397</f>
        <v>100</v>
      </c>
    </row>
    <row r="398" spans="1:17" s="76" customFormat="1" ht="12.75">
      <c r="A398" s="91" t="s">
        <v>700</v>
      </c>
      <c r="B398" s="91" t="s">
        <v>762</v>
      </c>
      <c r="C398" s="11">
        <v>1500000</v>
      </c>
      <c r="D398" s="92">
        <v>30</v>
      </c>
      <c r="E398" s="25">
        <v>14</v>
      </c>
      <c r="F398" s="16">
        <f>E398*100/D398</f>
        <v>46.666666666666664</v>
      </c>
      <c r="G398" s="92">
        <v>27</v>
      </c>
      <c r="H398" s="25">
        <v>3</v>
      </c>
      <c r="I398" s="16">
        <f>G398*100/D398</f>
        <v>90</v>
      </c>
      <c r="J398" s="23">
        <v>2773253</v>
      </c>
      <c r="K398" s="11">
        <v>1500000</v>
      </c>
      <c r="L398" s="16">
        <f>K398*100/J398</f>
        <v>54.088105196316384</v>
      </c>
      <c r="M398" s="11">
        <v>2083385</v>
      </c>
      <c r="N398" s="11">
        <f>K398+M398</f>
        <v>3583385</v>
      </c>
      <c r="O398" s="95">
        <f>M398/K398</f>
        <v>1.3889233333333333</v>
      </c>
      <c r="P398" s="11">
        <f>C398-K398</f>
        <v>0</v>
      </c>
      <c r="Q398" s="16">
        <f>K398*100/C398</f>
        <v>100</v>
      </c>
    </row>
    <row r="399" spans="1:17" s="76" customFormat="1" ht="12.75">
      <c r="A399" s="91" t="s">
        <v>701</v>
      </c>
      <c r="B399" s="91" t="s">
        <v>712</v>
      </c>
      <c r="C399" s="11">
        <v>3800000</v>
      </c>
      <c r="D399" s="92">
        <v>64</v>
      </c>
      <c r="E399" s="25">
        <v>39</v>
      </c>
      <c r="F399" s="16">
        <f aca="true" t="shared" si="156" ref="F399:F416">E399*100/D399</f>
        <v>60.9375</v>
      </c>
      <c r="G399" s="92">
        <v>53</v>
      </c>
      <c r="H399" s="25">
        <v>11</v>
      </c>
      <c r="I399" s="16">
        <f aca="true" t="shared" si="157" ref="I399:I416">G399*100/D399</f>
        <v>82.8125</v>
      </c>
      <c r="J399" s="23">
        <v>5805525</v>
      </c>
      <c r="K399" s="11">
        <v>3800000</v>
      </c>
      <c r="L399" s="16">
        <f aca="true" t="shared" si="158" ref="L399:L416">K399*100/J399</f>
        <v>65.45488995396626</v>
      </c>
      <c r="M399" s="11">
        <v>5706463</v>
      </c>
      <c r="N399" s="11">
        <f aca="true" t="shared" si="159" ref="N399:N416">K399+M399</f>
        <v>9506463</v>
      </c>
      <c r="O399" s="95">
        <f aca="true" t="shared" si="160" ref="O399:O416">M399/K399</f>
        <v>1.5017007894736842</v>
      </c>
      <c r="P399" s="11">
        <f aca="true" t="shared" si="161" ref="P399:P416">C399-K399</f>
        <v>0</v>
      </c>
      <c r="Q399" s="16">
        <f aca="true" t="shared" si="162" ref="Q399:Q416">K399*100/C399</f>
        <v>100</v>
      </c>
    </row>
    <row r="400" spans="1:17" s="76" customFormat="1" ht="12.75">
      <c r="A400" s="91" t="s">
        <v>702</v>
      </c>
      <c r="B400" s="1" t="s">
        <v>713</v>
      </c>
      <c r="C400" s="11">
        <v>800000</v>
      </c>
      <c r="D400" s="92">
        <v>28</v>
      </c>
      <c r="E400" s="25">
        <v>18</v>
      </c>
      <c r="F400" s="16">
        <f t="shared" si="156"/>
        <v>64.28571428571429</v>
      </c>
      <c r="G400" s="92">
        <v>22</v>
      </c>
      <c r="H400" s="25">
        <v>6</v>
      </c>
      <c r="I400" s="16">
        <f t="shared" si="157"/>
        <v>78.57142857142857</v>
      </c>
      <c r="J400" s="23">
        <v>1272929</v>
      </c>
      <c r="K400" s="11">
        <v>800000</v>
      </c>
      <c r="L400" s="16">
        <f t="shared" si="158"/>
        <v>62.84718157886261</v>
      </c>
      <c r="M400" s="11">
        <v>906395</v>
      </c>
      <c r="N400" s="11">
        <f t="shared" si="159"/>
        <v>1706395</v>
      </c>
      <c r="O400" s="95">
        <f t="shared" si="160"/>
        <v>1.13299375</v>
      </c>
      <c r="P400" s="11">
        <f t="shared" si="161"/>
        <v>0</v>
      </c>
      <c r="Q400" s="16">
        <f t="shared" si="162"/>
        <v>100</v>
      </c>
    </row>
    <row r="401" spans="1:17" s="76" customFormat="1" ht="12.75">
      <c r="A401" s="91" t="s">
        <v>703</v>
      </c>
      <c r="B401" s="91" t="s">
        <v>719</v>
      </c>
      <c r="C401" s="11">
        <v>1800000</v>
      </c>
      <c r="D401" s="92">
        <v>77</v>
      </c>
      <c r="E401" s="25">
        <v>41</v>
      </c>
      <c r="F401" s="16">
        <f t="shared" si="156"/>
        <v>53.246753246753244</v>
      </c>
      <c r="G401" s="92">
        <v>54</v>
      </c>
      <c r="H401" s="25">
        <v>23</v>
      </c>
      <c r="I401" s="16">
        <f t="shared" si="157"/>
        <v>70.12987012987013</v>
      </c>
      <c r="J401" s="23">
        <v>3447952</v>
      </c>
      <c r="K401" s="11">
        <v>1798780</v>
      </c>
      <c r="L401" s="16">
        <f t="shared" si="158"/>
        <v>52.16951976129598</v>
      </c>
      <c r="M401" s="11">
        <v>7780955</v>
      </c>
      <c r="N401" s="11">
        <f t="shared" si="159"/>
        <v>9579735</v>
      </c>
      <c r="O401" s="95">
        <f t="shared" si="160"/>
        <v>4.325684630694137</v>
      </c>
      <c r="P401" s="11">
        <f t="shared" si="161"/>
        <v>1220</v>
      </c>
      <c r="Q401" s="16">
        <f t="shared" si="162"/>
        <v>99.93222222222222</v>
      </c>
    </row>
    <row r="402" spans="1:17" s="76" customFormat="1" ht="12.75">
      <c r="A402" s="91" t="s">
        <v>704</v>
      </c>
      <c r="B402" s="91" t="s">
        <v>714</v>
      </c>
      <c r="C402" s="11">
        <v>1800000</v>
      </c>
      <c r="D402" s="92">
        <v>51</v>
      </c>
      <c r="E402" s="25">
        <v>44</v>
      </c>
      <c r="F402" s="16">
        <f t="shared" si="156"/>
        <v>86.27450980392157</v>
      </c>
      <c r="G402" s="92">
        <v>45</v>
      </c>
      <c r="H402" s="25">
        <v>6</v>
      </c>
      <c r="I402" s="16">
        <f t="shared" si="157"/>
        <v>88.23529411764706</v>
      </c>
      <c r="J402" s="23">
        <v>1898646</v>
      </c>
      <c r="K402" s="11">
        <v>1629896</v>
      </c>
      <c r="L402" s="16">
        <f t="shared" si="158"/>
        <v>85.84517598330599</v>
      </c>
      <c r="M402" s="11">
        <v>1084841</v>
      </c>
      <c r="N402" s="11">
        <f t="shared" si="159"/>
        <v>2714737</v>
      </c>
      <c r="O402" s="95">
        <f t="shared" si="160"/>
        <v>0.6655890928010131</v>
      </c>
      <c r="P402" s="11">
        <f t="shared" si="161"/>
        <v>170104</v>
      </c>
      <c r="Q402" s="16">
        <f t="shared" si="162"/>
        <v>90.54977777777778</v>
      </c>
    </row>
    <row r="403" spans="1:17" s="76" customFormat="1" ht="12.75">
      <c r="A403" s="91" t="s">
        <v>705</v>
      </c>
      <c r="B403" s="91" t="s">
        <v>717</v>
      </c>
      <c r="C403" s="11">
        <v>1200000</v>
      </c>
      <c r="D403" s="92">
        <v>170</v>
      </c>
      <c r="E403" s="25">
        <v>61</v>
      </c>
      <c r="F403" s="16">
        <f t="shared" si="156"/>
        <v>35.88235294117647</v>
      </c>
      <c r="G403" s="92">
        <v>121</v>
      </c>
      <c r="H403" s="25">
        <v>49</v>
      </c>
      <c r="I403" s="16">
        <f t="shared" si="157"/>
        <v>71.17647058823529</v>
      </c>
      <c r="J403" s="23">
        <v>3517437</v>
      </c>
      <c r="K403" s="11">
        <v>1186655</v>
      </c>
      <c r="L403" s="16">
        <f t="shared" si="158"/>
        <v>33.736354055523954</v>
      </c>
      <c r="M403" s="11">
        <v>2253420</v>
      </c>
      <c r="N403" s="11">
        <f t="shared" si="159"/>
        <v>3440075</v>
      </c>
      <c r="O403" s="95">
        <f t="shared" si="160"/>
        <v>1.898968107832521</v>
      </c>
      <c r="P403" s="11">
        <f t="shared" si="161"/>
        <v>13345</v>
      </c>
      <c r="Q403" s="16">
        <f t="shared" si="162"/>
        <v>98.88791666666667</v>
      </c>
    </row>
    <row r="404" spans="1:17" s="76" customFormat="1" ht="12.75">
      <c r="A404" s="91" t="s">
        <v>706</v>
      </c>
      <c r="B404" s="91" t="s">
        <v>715</v>
      </c>
      <c r="C404" s="11">
        <v>1000000</v>
      </c>
      <c r="D404" s="92">
        <v>39</v>
      </c>
      <c r="E404" s="25">
        <v>32</v>
      </c>
      <c r="F404" s="16">
        <f t="shared" si="156"/>
        <v>82.05128205128206</v>
      </c>
      <c r="G404" s="92">
        <v>32</v>
      </c>
      <c r="H404" s="25">
        <v>7</v>
      </c>
      <c r="I404" s="16">
        <f t="shared" si="157"/>
        <v>82.05128205128206</v>
      </c>
      <c r="J404" s="23">
        <v>1230478</v>
      </c>
      <c r="K404" s="11">
        <v>990158</v>
      </c>
      <c r="L404" s="16">
        <f t="shared" si="158"/>
        <v>80.46937856670334</v>
      </c>
      <c r="M404" s="11">
        <v>1413958</v>
      </c>
      <c r="N404" s="11">
        <f t="shared" si="159"/>
        <v>2404116</v>
      </c>
      <c r="O404" s="95">
        <f t="shared" si="160"/>
        <v>1.4280124990153087</v>
      </c>
      <c r="P404" s="11">
        <f t="shared" si="161"/>
        <v>9842</v>
      </c>
      <c r="Q404" s="16">
        <f t="shared" si="162"/>
        <v>99.0158</v>
      </c>
    </row>
    <row r="405" spans="1:17" s="76" customFormat="1" ht="12.75">
      <c r="A405" s="91" t="s">
        <v>707</v>
      </c>
      <c r="B405" s="91" t="s">
        <v>716</v>
      </c>
      <c r="C405" s="11">
        <v>3000000</v>
      </c>
      <c r="D405" s="92">
        <v>103</v>
      </c>
      <c r="E405" s="25">
        <v>64</v>
      </c>
      <c r="F405" s="16">
        <f t="shared" si="156"/>
        <v>62.13592233009709</v>
      </c>
      <c r="G405" s="92">
        <v>78</v>
      </c>
      <c r="H405" s="25">
        <v>25</v>
      </c>
      <c r="I405" s="16">
        <f t="shared" si="157"/>
        <v>75.72815533980582</v>
      </c>
      <c r="J405" s="23">
        <v>4833882</v>
      </c>
      <c r="K405" s="11">
        <v>3000000</v>
      </c>
      <c r="L405" s="16">
        <f t="shared" si="158"/>
        <v>62.061920419240685</v>
      </c>
      <c r="M405" s="11">
        <v>10947976</v>
      </c>
      <c r="N405" s="11">
        <f t="shared" si="159"/>
        <v>13947976</v>
      </c>
      <c r="O405" s="95">
        <f t="shared" si="160"/>
        <v>3.6493253333333335</v>
      </c>
      <c r="P405" s="11">
        <f t="shared" si="161"/>
        <v>0</v>
      </c>
      <c r="Q405" s="16">
        <f t="shared" si="162"/>
        <v>100</v>
      </c>
    </row>
    <row r="406" spans="1:17" s="76" customFormat="1" ht="12.75">
      <c r="A406" s="91" t="s">
        <v>720</v>
      </c>
      <c r="B406" s="91" t="s">
        <v>725</v>
      </c>
      <c r="C406" s="11">
        <v>1100000</v>
      </c>
      <c r="D406" s="92">
        <v>16</v>
      </c>
      <c r="E406" s="25">
        <v>12</v>
      </c>
      <c r="F406" s="16">
        <f t="shared" si="156"/>
        <v>75</v>
      </c>
      <c r="G406" s="92">
        <v>14</v>
      </c>
      <c r="H406" s="25">
        <v>2</v>
      </c>
      <c r="I406" s="16">
        <f t="shared" si="157"/>
        <v>87.5</v>
      </c>
      <c r="J406" s="23">
        <v>1247216</v>
      </c>
      <c r="K406" s="11">
        <v>957539</v>
      </c>
      <c r="L406" s="16">
        <f t="shared" si="158"/>
        <v>76.7741113006889</v>
      </c>
      <c r="M406" s="11">
        <v>1603219</v>
      </c>
      <c r="N406" s="11">
        <f t="shared" si="159"/>
        <v>2560758</v>
      </c>
      <c r="O406" s="95">
        <f t="shared" si="160"/>
        <v>1.6743119601394825</v>
      </c>
      <c r="P406" s="11">
        <f t="shared" si="161"/>
        <v>142461</v>
      </c>
      <c r="Q406" s="16">
        <f t="shared" si="162"/>
        <v>87.049</v>
      </c>
    </row>
    <row r="407" spans="1:17" s="76" customFormat="1" ht="12.75">
      <c r="A407" s="91" t="s">
        <v>721</v>
      </c>
      <c r="B407" s="91" t="s">
        <v>727</v>
      </c>
      <c r="C407" s="11">
        <v>1800000</v>
      </c>
      <c r="D407" s="92">
        <v>67</v>
      </c>
      <c r="E407" s="25">
        <v>46</v>
      </c>
      <c r="F407" s="16">
        <f t="shared" si="156"/>
        <v>68.65671641791045</v>
      </c>
      <c r="G407" s="92">
        <v>56</v>
      </c>
      <c r="H407" s="25">
        <v>11</v>
      </c>
      <c r="I407" s="16">
        <f t="shared" si="157"/>
        <v>83.58208955223881</v>
      </c>
      <c r="J407" s="23">
        <v>2512338</v>
      </c>
      <c r="K407" s="11">
        <v>1793838</v>
      </c>
      <c r="L407" s="16">
        <f t="shared" si="158"/>
        <v>71.40114108850004</v>
      </c>
      <c r="M407" s="11">
        <v>6983421</v>
      </c>
      <c r="N407" s="11">
        <f t="shared" si="159"/>
        <v>8777259</v>
      </c>
      <c r="O407" s="95">
        <f t="shared" si="160"/>
        <v>3.8930053884464484</v>
      </c>
      <c r="P407" s="11">
        <f t="shared" si="161"/>
        <v>6162</v>
      </c>
      <c r="Q407" s="16">
        <f t="shared" si="162"/>
        <v>99.65766666666667</v>
      </c>
    </row>
    <row r="408" spans="1:17" s="76" customFormat="1" ht="12.75">
      <c r="A408" s="91" t="s">
        <v>722</v>
      </c>
      <c r="B408" s="91" t="s">
        <v>724</v>
      </c>
      <c r="C408" s="11">
        <v>3000000</v>
      </c>
      <c r="D408" s="92">
        <v>55</v>
      </c>
      <c r="E408" s="25">
        <v>29</v>
      </c>
      <c r="F408" s="16">
        <f t="shared" si="156"/>
        <v>52.72727272727273</v>
      </c>
      <c r="G408" s="92">
        <v>35</v>
      </c>
      <c r="H408" s="25">
        <v>20</v>
      </c>
      <c r="I408" s="16">
        <f t="shared" si="157"/>
        <v>63.63636363636363</v>
      </c>
      <c r="J408" s="23">
        <v>5221270</v>
      </c>
      <c r="K408" s="11">
        <v>3000000</v>
      </c>
      <c r="L408" s="16">
        <f t="shared" si="158"/>
        <v>57.45728529648917</v>
      </c>
      <c r="M408" s="11">
        <v>4330032</v>
      </c>
      <c r="N408" s="11">
        <f t="shared" si="159"/>
        <v>7330032</v>
      </c>
      <c r="O408" s="95">
        <f t="shared" si="160"/>
        <v>1.443344</v>
      </c>
      <c r="P408" s="11">
        <f t="shared" si="161"/>
        <v>0</v>
      </c>
      <c r="Q408" s="16">
        <f t="shared" si="162"/>
        <v>100</v>
      </c>
    </row>
    <row r="409" spans="1:17" s="76" customFormat="1" ht="12.75">
      <c r="A409" s="91" t="s">
        <v>723</v>
      </c>
      <c r="B409" s="91" t="s">
        <v>726</v>
      </c>
      <c r="C409" s="11">
        <v>4500000</v>
      </c>
      <c r="D409" s="92">
        <v>77</v>
      </c>
      <c r="E409" s="25">
        <v>29</v>
      </c>
      <c r="F409" s="16">
        <f t="shared" si="156"/>
        <v>37.66233766233766</v>
      </c>
      <c r="G409" s="92">
        <v>46</v>
      </c>
      <c r="H409" s="25">
        <v>31</v>
      </c>
      <c r="I409" s="16">
        <f t="shared" si="157"/>
        <v>59.74025974025974</v>
      </c>
      <c r="J409" s="23">
        <v>12289153</v>
      </c>
      <c r="K409" s="11">
        <v>4485708</v>
      </c>
      <c r="L409" s="16">
        <f t="shared" si="158"/>
        <v>36.50136018324452</v>
      </c>
      <c r="M409" s="11">
        <v>4849951</v>
      </c>
      <c r="N409" s="11">
        <f t="shared" si="159"/>
        <v>9335659</v>
      </c>
      <c r="O409" s="95">
        <f t="shared" si="160"/>
        <v>1.081200782574345</v>
      </c>
      <c r="P409" s="11">
        <f t="shared" si="161"/>
        <v>14292</v>
      </c>
      <c r="Q409" s="16">
        <f t="shared" si="162"/>
        <v>99.6824</v>
      </c>
    </row>
    <row r="410" spans="1:17" s="76" customFormat="1" ht="12.75">
      <c r="A410" s="91" t="s">
        <v>728</v>
      </c>
      <c r="B410" s="106" t="s">
        <v>736</v>
      </c>
      <c r="C410" s="11">
        <v>1100000</v>
      </c>
      <c r="D410" s="92">
        <v>10</v>
      </c>
      <c r="E410" s="25">
        <v>8</v>
      </c>
      <c r="F410" s="16">
        <f t="shared" si="156"/>
        <v>80</v>
      </c>
      <c r="G410" s="92">
        <v>8</v>
      </c>
      <c r="H410" s="25">
        <v>2</v>
      </c>
      <c r="I410" s="16">
        <f t="shared" si="157"/>
        <v>80</v>
      </c>
      <c r="J410" s="23">
        <v>945991</v>
      </c>
      <c r="K410" s="11">
        <v>789706</v>
      </c>
      <c r="L410" s="16">
        <f t="shared" si="158"/>
        <v>83.4792297178303</v>
      </c>
      <c r="M410" s="11">
        <v>700188</v>
      </c>
      <c r="N410" s="11">
        <f t="shared" si="159"/>
        <v>1489894</v>
      </c>
      <c r="O410" s="95">
        <f t="shared" si="160"/>
        <v>0.8866438902578935</v>
      </c>
      <c r="P410" s="11">
        <f t="shared" si="161"/>
        <v>310294</v>
      </c>
      <c r="Q410" s="16">
        <f t="shared" si="162"/>
        <v>71.79145454545454</v>
      </c>
    </row>
    <row r="411" spans="1:17" s="76" customFormat="1" ht="12.75">
      <c r="A411" s="91" t="s">
        <v>729</v>
      </c>
      <c r="B411" s="91" t="s">
        <v>735</v>
      </c>
      <c r="C411" s="11">
        <v>1300000</v>
      </c>
      <c r="D411" s="92">
        <v>22</v>
      </c>
      <c r="E411" s="25">
        <v>14</v>
      </c>
      <c r="F411" s="16">
        <f t="shared" si="156"/>
        <v>63.63636363636363</v>
      </c>
      <c r="G411" s="92">
        <v>14</v>
      </c>
      <c r="H411" s="25">
        <v>8</v>
      </c>
      <c r="I411" s="16">
        <f t="shared" si="157"/>
        <v>63.63636363636363</v>
      </c>
      <c r="J411" s="23">
        <v>2121386</v>
      </c>
      <c r="K411" s="11">
        <v>1238060</v>
      </c>
      <c r="L411" s="16">
        <f t="shared" si="158"/>
        <v>58.36090178779345</v>
      </c>
      <c r="M411" s="11">
        <v>1164608</v>
      </c>
      <c r="N411" s="11">
        <f t="shared" si="159"/>
        <v>2402668</v>
      </c>
      <c r="O411" s="95">
        <f t="shared" si="160"/>
        <v>0.9406716960405797</v>
      </c>
      <c r="P411" s="11">
        <f t="shared" si="161"/>
        <v>61940</v>
      </c>
      <c r="Q411" s="16">
        <f t="shared" si="162"/>
        <v>95.23538461538462</v>
      </c>
    </row>
    <row r="412" spans="1:17" s="76" customFormat="1" ht="12.75">
      <c r="A412" s="91" t="s">
        <v>730</v>
      </c>
      <c r="B412" s="91" t="s">
        <v>734</v>
      </c>
      <c r="C412" s="11">
        <v>1000000</v>
      </c>
      <c r="D412" s="92">
        <v>16</v>
      </c>
      <c r="E412" s="25">
        <v>8</v>
      </c>
      <c r="F412" s="16">
        <f t="shared" si="156"/>
        <v>50</v>
      </c>
      <c r="G412" s="92">
        <v>11</v>
      </c>
      <c r="H412" s="25">
        <v>5</v>
      </c>
      <c r="I412" s="16">
        <f t="shared" si="157"/>
        <v>68.75</v>
      </c>
      <c r="J412" s="23">
        <v>1757116</v>
      </c>
      <c r="K412" s="11">
        <v>1000000</v>
      </c>
      <c r="L412" s="16">
        <f t="shared" si="158"/>
        <v>56.911438971587536</v>
      </c>
      <c r="M412" s="104">
        <v>1346058</v>
      </c>
      <c r="N412" s="11">
        <f t="shared" si="159"/>
        <v>2346058</v>
      </c>
      <c r="O412" s="95">
        <f t="shared" si="160"/>
        <v>1.346058</v>
      </c>
      <c r="P412" s="11">
        <f t="shared" si="161"/>
        <v>0</v>
      </c>
      <c r="Q412" s="16">
        <f t="shared" si="162"/>
        <v>100</v>
      </c>
    </row>
    <row r="413" spans="1:17" s="76" customFormat="1" ht="12.75">
      <c r="A413" s="91" t="s">
        <v>731</v>
      </c>
      <c r="B413" s="91" t="s">
        <v>733</v>
      </c>
      <c r="C413" s="11">
        <v>2000000</v>
      </c>
      <c r="D413" s="92">
        <v>13</v>
      </c>
      <c r="E413" s="25">
        <v>6</v>
      </c>
      <c r="F413" s="16">
        <f t="shared" si="156"/>
        <v>46.15384615384615</v>
      </c>
      <c r="G413" s="92">
        <v>6</v>
      </c>
      <c r="H413" s="25">
        <v>7</v>
      </c>
      <c r="I413" s="16">
        <f t="shared" si="157"/>
        <v>46.15384615384615</v>
      </c>
      <c r="J413" s="23">
        <v>2430752</v>
      </c>
      <c r="K413" s="11">
        <v>1003379</v>
      </c>
      <c r="L413" s="16">
        <f t="shared" si="158"/>
        <v>41.278542607390634</v>
      </c>
      <c r="M413" s="11">
        <v>389021</v>
      </c>
      <c r="N413" s="11">
        <f t="shared" si="159"/>
        <v>1392400</v>
      </c>
      <c r="O413" s="95">
        <f t="shared" si="160"/>
        <v>0.38771092478515096</v>
      </c>
      <c r="P413" s="11">
        <f t="shared" si="161"/>
        <v>996621</v>
      </c>
      <c r="Q413" s="16">
        <f t="shared" si="162"/>
        <v>50.16895</v>
      </c>
    </row>
    <row r="414" spans="1:17" s="76" customFormat="1" ht="12.75">
      <c r="A414" s="91" t="s">
        <v>732</v>
      </c>
      <c r="B414" s="91" t="s">
        <v>737</v>
      </c>
      <c r="C414" s="11">
        <v>3000000</v>
      </c>
      <c r="D414" s="92">
        <v>31</v>
      </c>
      <c r="E414" s="25">
        <v>14</v>
      </c>
      <c r="F414" s="16">
        <f t="shared" si="156"/>
        <v>45.16129032258065</v>
      </c>
      <c r="G414" s="114">
        <v>14</v>
      </c>
      <c r="H414" s="115">
        <v>17</v>
      </c>
      <c r="I414" s="16">
        <f t="shared" si="157"/>
        <v>45.16129032258065</v>
      </c>
      <c r="J414" s="23">
        <v>4679432</v>
      </c>
      <c r="K414" s="11">
        <v>2165613</v>
      </c>
      <c r="L414" s="16">
        <f t="shared" si="158"/>
        <v>46.27939886721295</v>
      </c>
      <c r="M414" s="11">
        <v>1861494</v>
      </c>
      <c r="N414" s="11">
        <f t="shared" si="159"/>
        <v>4027107</v>
      </c>
      <c r="O414" s="95">
        <f t="shared" si="160"/>
        <v>0.859569091984579</v>
      </c>
      <c r="P414" s="11">
        <f t="shared" si="161"/>
        <v>834387</v>
      </c>
      <c r="Q414" s="16">
        <f t="shared" si="162"/>
        <v>72.1871</v>
      </c>
    </row>
    <row r="415" spans="1:17" s="76" customFormat="1" ht="12.75">
      <c r="A415" s="91" t="s">
        <v>738</v>
      </c>
      <c r="B415" s="91" t="s">
        <v>739</v>
      </c>
      <c r="C415" s="11">
        <v>10000000</v>
      </c>
      <c r="D415" s="92">
        <v>151</v>
      </c>
      <c r="E415" s="25">
        <v>83</v>
      </c>
      <c r="F415" s="16">
        <f t="shared" si="156"/>
        <v>54.966887417218544</v>
      </c>
      <c r="G415" s="92">
        <v>109</v>
      </c>
      <c r="H415" s="25">
        <v>42</v>
      </c>
      <c r="I415" s="16">
        <f t="shared" si="157"/>
        <v>72.18543046357615</v>
      </c>
      <c r="J415" s="23">
        <v>18434305</v>
      </c>
      <c r="K415" s="11">
        <v>9962977</v>
      </c>
      <c r="L415" s="16">
        <f t="shared" si="158"/>
        <v>54.04585092847276</v>
      </c>
      <c r="M415" s="11">
        <v>20785830</v>
      </c>
      <c r="N415" s="11">
        <f t="shared" si="159"/>
        <v>30748807</v>
      </c>
      <c r="O415" s="95">
        <f t="shared" si="160"/>
        <v>2.086307134905561</v>
      </c>
      <c r="P415" s="11">
        <f t="shared" si="161"/>
        <v>37023</v>
      </c>
      <c r="Q415" s="16">
        <f t="shared" si="162"/>
        <v>99.62977</v>
      </c>
    </row>
    <row r="416" spans="1:17" s="76" customFormat="1" ht="12.75">
      <c r="A416" s="91" t="s">
        <v>740</v>
      </c>
      <c r="B416" s="106" t="s">
        <v>741</v>
      </c>
      <c r="C416" s="11">
        <v>1300000</v>
      </c>
      <c r="D416" s="92">
        <v>14</v>
      </c>
      <c r="E416" s="25">
        <v>6</v>
      </c>
      <c r="F416" s="16">
        <f t="shared" si="156"/>
        <v>42.857142857142854</v>
      </c>
      <c r="G416" s="92">
        <v>6</v>
      </c>
      <c r="H416" s="25">
        <v>8</v>
      </c>
      <c r="I416" s="16">
        <f t="shared" si="157"/>
        <v>42.857142857142854</v>
      </c>
      <c r="J416" s="23">
        <v>1114806</v>
      </c>
      <c r="K416" s="11">
        <v>612289</v>
      </c>
      <c r="L416" s="16">
        <f t="shared" si="158"/>
        <v>54.92336783260944</v>
      </c>
      <c r="M416" s="11">
        <v>712332</v>
      </c>
      <c r="N416" s="11">
        <f t="shared" si="159"/>
        <v>1324621</v>
      </c>
      <c r="O416" s="95">
        <f t="shared" si="160"/>
        <v>1.1633917970108887</v>
      </c>
      <c r="P416" s="11">
        <f t="shared" si="161"/>
        <v>687711</v>
      </c>
      <c r="Q416" s="16">
        <f t="shared" si="162"/>
        <v>47.09915384615385</v>
      </c>
    </row>
    <row r="417" spans="1:17" s="76" customFormat="1" ht="12.75">
      <c r="A417" s="117" t="s">
        <v>708</v>
      </c>
      <c r="B417" s="118"/>
      <c r="C417" s="108">
        <f>SUM(C394:C416)</f>
        <v>56000000</v>
      </c>
      <c r="D417" s="109">
        <f>SUM(D394:D416)</f>
        <v>1212</v>
      </c>
      <c r="E417" s="110">
        <f>SUM(E394:E416)</f>
        <v>710</v>
      </c>
      <c r="F417" s="111">
        <f>E417*100/D417</f>
        <v>58.58085808580858</v>
      </c>
      <c r="G417" s="109">
        <f>SUM(G394:G416)</f>
        <v>907</v>
      </c>
      <c r="H417" s="110">
        <f>SUM(H394:H416)</f>
        <v>305</v>
      </c>
      <c r="I417" s="111">
        <f>G417*100/D417</f>
        <v>74.83498349834983</v>
      </c>
      <c r="J417" s="112">
        <f>SUM(J394:J416)</f>
        <v>90796975</v>
      </c>
      <c r="K417" s="108">
        <f>SUM(K394:K416)</f>
        <v>50541294</v>
      </c>
      <c r="L417" s="111">
        <f>K417*100/J417</f>
        <v>55.66407250902357</v>
      </c>
      <c r="M417" s="108">
        <f>SUM(M394:M416)</f>
        <v>91490768</v>
      </c>
      <c r="N417" s="108">
        <f>SUM(N394:N416)</f>
        <v>142032062</v>
      </c>
      <c r="O417" s="113">
        <f>M417/K417</f>
        <v>1.8102181554750063</v>
      </c>
      <c r="P417" s="108">
        <f>SUM(P394:P416)</f>
        <v>5458706</v>
      </c>
      <c r="Q417" s="111">
        <f>K417*100/C417</f>
        <v>90.25231071428571</v>
      </c>
    </row>
    <row r="418" spans="1:17" s="76" customFormat="1" ht="12.75">
      <c r="A418" s="69"/>
      <c r="B418" s="70"/>
      <c r="C418" s="71"/>
      <c r="D418" s="90"/>
      <c r="E418" s="72"/>
      <c r="F418" s="73"/>
      <c r="G418" s="90"/>
      <c r="H418" s="72"/>
      <c r="I418" s="73"/>
      <c r="J418" s="74"/>
      <c r="K418" s="71"/>
      <c r="L418" s="73"/>
      <c r="M418" s="71"/>
      <c r="N418" s="71"/>
      <c r="O418" s="103"/>
      <c r="P418" s="71"/>
      <c r="Q418" s="73"/>
    </row>
    <row r="419" spans="1:17" s="76" customFormat="1" ht="12.75">
      <c r="A419" s="2" t="s">
        <v>0</v>
      </c>
      <c r="B419" s="54" t="s">
        <v>133</v>
      </c>
      <c r="C419" s="119" t="s">
        <v>86</v>
      </c>
      <c r="D419" s="130" t="s">
        <v>79</v>
      </c>
      <c r="E419" s="131"/>
      <c r="F419" s="131"/>
      <c r="G419" s="132"/>
      <c r="H419" s="132"/>
      <c r="I419" s="133"/>
      <c r="J419" s="119" t="s">
        <v>88</v>
      </c>
      <c r="K419" s="134" t="s">
        <v>89</v>
      </c>
      <c r="L419" s="122" t="s">
        <v>85</v>
      </c>
      <c r="M419" s="119" t="s">
        <v>130</v>
      </c>
      <c r="N419" s="119" t="s">
        <v>129</v>
      </c>
      <c r="O419" s="122" t="s">
        <v>456</v>
      </c>
      <c r="P419" s="40" t="s">
        <v>114</v>
      </c>
      <c r="Q419" s="122" t="s">
        <v>87</v>
      </c>
    </row>
    <row r="420" spans="1:17" s="76" customFormat="1" ht="12.75">
      <c r="A420" s="5"/>
      <c r="B420" s="53" t="s">
        <v>742</v>
      </c>
      <c r="C420" s="120"/>
      <c r="D420" s="125" t="s">
        <v>78</v>
      </c>
      <c r="E420" s="127" t="s">
        <v>80</v>
      </c>
      <c r="F420" s="127" t="s">
        <v>81</v>
      </c>
      <c r="G420" s="125" t="s">
        <v>83</v>
      </c>
      <c r="H420" s="127" t="s">
        <v>82</v>
      </c>
      <c r="I420" s="128" t="s">
        <v>84</v>
      </c>
      <c r="J420" s="120"/>
      <c r="K420" s="135"/>
      <c r="L420" s="123"/>
      <c r="M420" s="137"/>
      <c r="N420" s="120"/>
      <c r="O420" s="123"/>
      <c r="P420" s="42" t="s">
        <v>115</v>
      </c>
      <c r="Q420" s="123"/>
    </row>
    <row r="421" spans="1:17" s="76" customFormat="1" ht="53.25" customHeight="1">
      <c r="A421" s="3"/>
      <c r="B421" s="51" t="s">
        <v>537</v>
      </c>
      <c r="C421" s="121"/>
      <c r="D421" s="126"/>
      <c r="E421" s="126"/>
      <c r="F421" s="126"/>
      <c r="G421" s="126"/>
      <c r="H421" s="126"/>
      <c r="I421" s="129"/>
      <c r="J421" s="121"/>
      <c r="K421" s="136"/>
      <c r="L421" s="124"/>
      <c r="M421" s="138"/>
      <c r="N421" s="121"/>
      <c r="O421" s="124"/>
      <c r="P421" s="43"/>
      <c r="Q421" s="124"/>
    </row>
    <row r="422" spans="1:17" s="76" customFormat="1" ht="12.75">
      <c r="A422" s="91" t="s">
        <v>744</v>
      </c>
      <c r="B422" s="91" t="s">
        <v>756</v>
      </c>
      <c r="C422" s="11">
        <v>1600000</v>
      </c>
      <c r="D422" s="92">
        <v>24</v>
      </c>
      <c r="E422" s="25">
        <v>20</v>
      </c>
      <c r="F422" s="16">
        <f>E422*100/D422</f>
        <v>83.33333333333333</v>
      </c>
      <c r="G422" s="92">
        <v>24</v>
      </c>
      <c r="H422" s="25">
        <v>0</v>
      </c>
      <c r="I422" s="16">
        <f>G422*100/D422</f>
        <v>100</v>
      </c>
      <c r="J422" s="23">
        <v>1938648</v>
      </c>
      <c r="K422" s="11">
        <v>1600000</v>
      </c>
      <c r="L422" s="16">
        <f>K422*100/J422</f>
        <v>82.53174377194829</v>
      </c>
      <c r="M422" s="11">
        <v>3197097</v>
      </c>
      <c r="N422" s="11">
        <f>K422+M422</f>
        <v>4797097</v>
      </c>
      <c r="O422" s="95">
        <f>M422/K422</f>
        <v>1.998185625</v>
      </c>
      <c r="P422" s="11">
        <f aca="true" t="shared" si="163" ref="P422:P431">C422-K422</f>
        <v>0</v>
      </c>
      <c r="Q422" s="16">
        <f>K422*100/C422</f>
        <v>100</v>
      </c>
    </row>
    <row r="423" spans="1:17" s="76" customFormat="1" ht="12.75">
      <c r="A423" s="91" t="s">
        <v>745</v>
      </c>
      <c r="B423" s="91" t="s">
        <v>755</v>
      </c>
      <c r="C423" s="11">
        <v>3500000</v>
      </c>
      <c r="D423" s="92">
        <v>21</v>
      </c>
      <c r="E423" s="25">
        <v>14</v>
      </c>
      <c r="F423" s="16">
        <f>E423*100/D423</f>
        <v>66.66666666666667</v>
      </c>
      <c r="G423" s="92">
        <v>14</v>
      </c>
      <c r="H423" s="25">
        <v>7</v>
      </c>
      <c r="I423" s="16">
        <f>G423*100/D423</f>
        <v>66.66666666666667</v>
      </c>
      <c r="J423" s="23">
        <v>2393434</v>
      </c>
      <c r="K423" s="11">
        <v>1707607</v>
      </c>
      <c r="L423" s="16">
        <f>K423*100/J423</f>
        <v>71.34548101180145</v>
      </c>
      <c r="M423" s="11">
        <v>2886348</v>
      </c>
      <c r="N423" s="11">
        <f>K423+M423</f>
        <v>4593955</v>
      </c>
      <c r="O423" s="95">
        <f>M423/K423</f>
        <v>1.6902882220557776</v>
      </c>
      <c r="P423" s="11">
        <f t="shared" si="163"/>
        <v>1792393</v>
      </c>
      <c r="Q423" s="16">
        <f>K423*100/C423</f>
        <v>48.78877142857143</v>
      </c>
    </row>
    <row r="424" spans="1:17" s="76" customFormat="1" ht="12.75">
      <c r="A424" s="91" t="s">
        <v>746</v>
      </c>
      <c r="B424" s="91" t="s">
        <v>758</v>
      </c>
      <c r="C424" s="11">
        <v>1200000</v>
      </c>
      <c r="D424" s="92">
        <v>132</v>
      </c>
      <c r="E424" s="25">
        <v>66</v>
      </c>
      <c r="F424" s="16">
        <f>E424*100/D424</f>
        <v>50</v>
      </c>
      <c r="G424" s="92">
        <v>92</v>
      </c>
      <c r="H424" s="25">
        <v>40</v>
      </c>
      <c r="I424" s="16">
        <f>G424*100/D424</f>
        <v>69.6969696969697</v>
      </c>
      <c r="J424" s="23">
        <v>2695210</v>
      </c>
      <c r="K424" s="11">
        <v>1200000</v>
      </c>
      <c r="L424" s="16">
        <f>K424*100/J424</f>
        <v>44.52343231139689</v>
      </c>
      <c r="M424" s="11">
        <v>1959340</v>
      </c>
      <c r="N424" s="11">
        <f>K424+M424</f>
        <v>3159340</v>
      </c>
      <c r="O424" s="95">
        <f>M424/K424</f>
        <v>1.6327833333333333</v>
      </c>
      <c r="P424" s="11">
        <f t="shared" si="163"/>
        <v>0</v>
      </c>
      <c r="Q424" s="16">
        <f>K424*100/C424</f>
        <v>100</v>
      </c>
    </row>
    <row r="425" spans="1:17" s="76" customFormat="1" ht="12.75">
      <c r="A425" s="91" t="s">
        <v>747</v>
      </c>
      <c r="B425" s="91" t="s">
        <v>757</v>
      </c>
      <c r="C425" s="11">
        <v>3000000</v>
      </c>
      <c r="D425" s="92">
        <v>96</v>
      </c>
      <c r="E425" s="25">
        <v>56</v>
      </c>
      <c r="F425" s="16">
        <f>E425*100/D425</f>
        <v>58.333333333333336</v>
      </c>
      <c r="G425" s="92">
        <v>78</v>
      </c>
      <c r="H425" s="25">
        <v>18</v>
      </c>
      <c r="I425" s="16">
        <f>G425*100/D425</f>
        <v>81.25</v>
      </c>
      <c r="J425" s="23">
        <v>5149846</v>
      </c>
      <c r="K425" s="11">
        <v>3000000</v>
      </c>
      <c r="L425" s="16">
        <f>K425*100/J425</f>
        <v>58.254169153796056</v>
      </c>
      <c r="M425" s="11">
        <v>14595608</v>
      </c>
      <c r="N425" s="11">
        <f>K425+M425</f>
        <v>17595608</v>
      </c>
      <c r="O425" s="95">
        <f>M425/K425</f>
        <v>4.865202666666667</v>
      </c>
      <c r="P425" s="11">
        <f t="shared" si="163"/>
        <v>0</v>
      </c>
      <c r="Q425" s="16">
        <f>K425*100/C425</f>
        <v>100</v>
      </c>
    </row>
    <row r="426" spans="1:17" s="76" customFormat="1" ht="12.75">
      <c r="A426" s="91" t="s">
        <v>748</v>
      </c>
      <c r="B426" s="91" t="s">
        <v>766</v>
      </c>
      <c r="C426" s="11">
        <v>3800000</v>
      </c>
      <c r="D426" s="92">
        <v>67</v>
      </c>
      <c r="E426" s="25">
        <v>35</v>
      </c>
      <c r="F426" s="16">
        <f>E426*100/D426</f>
        <v>52.23880597014925</v>
      </c>
      <c r="G426" s="92">
        <v>58</v>
      </c>
      <c r="H426" s="25">
        <v>9</v>
      </c>
      <c r="I426" s="16">
        <f>G426*100/D426</f>
        <v>86.56716417910448</v>
      </c>
      <c r="J426" s="23">
        <v>6878622</v>
      </c>
      <c r="K426" s="11">
        <v>3800000</v>
      </c>
      <c r="L426" s="16">
        <f>K426*100/J426</f>
        <v>55.24362292331226</v>
      </c>
      <c r="M426" s="11">
        <v>7224332</v>
      </c>
      <c r="N426" s="11">
        <f>K426+M426</f>
        <v>11024332</v>
      </c>
      <c r="O426" s="95">
        <f>M426/K426</f>
        <v>1.90114</v>
      </c>
      <c r="P426" s="11">
        <f t="shared" si="163"/>
        <v>0</v>
      </c>
      <c r="Q426" s="16">
        <f>K426*100/C426</f>
        <v>100</v>
      </c>
    </row>
    <row r="427" spans="1:17" s="76" customFormat="1" ht="12.75">
      <c r="A427" s="91" t="s">
        <v>749</v>
      </c>
      <c r="B427" s="91" t="s">
        <v>759</v>
      </c>
      <c r="C427" s="11">
        <v>1800000</v>
      </c>
      <c r="D427" s="92">
        <v>88</v>
      </c>
      <c r="E427" s="25">
        <v>34</v>
      </c>
      <c r="F427" s="16">
        <f aca="true" t="shared" si="164" ref="F427:F445">E427*100/D427</f>
        <v>38.63636363636363</v>
      </c>
      <c r="G427" s="92">
        <v>78</v>
      </c>
      <c r="H427" s="25">
        <v>10</v>
      </c>
      <c r="I427" s="16">
        <f aca="true" t="shared" si="165" ref="I427:I445">G427*100/D427</f>
        <v>88.63636363636364</v>
      </c>
      <c r="J427" s="23">
        <v>4413057</v>
      </c>
      <c r="K427" s="11">
        <v>1800000</v>
      </c>
      <c r="L427" s="16">
        <f aca="true" t="shared" si="166" ref="L427:L445">K427*100/J427</f>
        <v>40.788052363701624</v>
      </c>
      <c r="M427" s="11">
        <v>6468082</v>
      </c>
      <c r="N427" s="11">
        <f aca="true" t="shared" si="167" ref="N427:N445">K427+M427</f>
        <v>8268082</v>
      </c>
      <c r="O427" s="95">
        <f aca="true" t="shared" si="168" ref="O427:O445">M427/K427</f>
        <v>3.5933788888888887</v>
      </c>
      <c r="P427" s="11">
        <f t="shared" si="163"/>
        <v>0</v>
      </c>
      <c r="Q427" s="16">
        <f aca="true" t="shared" si="169" ref="Q427:Q445">K427*100/C427</f>
        <v>100</v>
      </c>
    </row>
    <row r="428" spans="1:17" s="76" customFormat="1" ht="12.75">
      <c r="A428" s="91" t="s">
        <v>750</v>
      </c>
      <c r="B428" s="91" t="s">
        <v>761</v>
      </c>
      <c r="C428" s="11">
        <v>1500000</v>
      </c>
      <c r="D428" s="92">
        <v>19</v>
      </c>
      <c r="E428" s="25">
        <v>17</v>
      </c>
      <c r="F428" s="16">
        <f t="shared" si="164"/>
        <v>89.47368421052632</v>
      </c>
      <c r="G428" s="92">
        <v>18</v>
      </c>
      <c r="H428" s="25">
        <v>1</v>
      </c>
      <c r="I428" s="16">
        <f t="shared" si="165"/>
        <v>94.73684210526316</v>
      </c>
      <c r="J428" s="23">
        <v>1654574</v>
      </c>
      <c r="K428" s="11">
        <v>1500000</v>
      </c>
      <c r="L428" s="16">
        <f t="shared" si="166"/>
        <v>90.65777656363511</v>
      </c>
      <c r="M428" s="11">
        <v>2211702</v>
      </c>
      <c r="N428" s="11">
        <f t="shared" si="167"/>
        <v>3711702</v>
      </c>
      <c r="O428" s="95">
        <f t="shared" si="168"/>
        <v>1.474468</v>
      </c>
      <c r="P428" s="11">
        <f t="shared" si="163"/>
        <v>0</v>
      </c>
      <c r="Q428" s="16">
        <f t="shared" si="169"/>
        <v>100</v>
      </c>
    </row>
    <row r="429" spans="1:17" s="76" customFormat="1" ht="12.75">
      <c r="A429" s="91" t="s">
        <v>751</v>
      </c>
      <c r="B429" s="91" t="s">
        <v>760</v>
      </c>
      <c r="C429" s="11">
        <v>6200000</v>
      </c>
      <c r="D429" s="92">
        <v>108</v>
      </c>
      <c r="E429" s="25">
        <v>54</v>
      </c>
      <c r="F429" s="16">
        <f t="shared" si="164"/>
        <v>50</v>
      </c>
      <c r="G429" s="92">
        <v>85</v>
      </c>
      <c r="H429" s="25">
        <v>23</v>
      </c>
      <c r="I429" s="16">
        <f t="shared" si="165"/>
        <v>78.70370370370371</v>
      </c>
      <c r="J429" s="23">
        <v>12112182</v>
      </c>
      <c r="K429" s="11">
        <v>6183432</v>
      </c>
      <c r="L429" s="16">
        <f t="shared" si="166"/>
        <v>51.051346487362885</v>
      </c>
      <c r="M429" s="11">
        <v>7421700</v>
      </c>
      <c r="N429" s="11">
        <f t="shared" si="167"/>
        <v>13605132</v>
      </c>
      <c r="O429" s="95">
        <f t="shared" si="168"/>
        <v>1.2002557802851233</v>
      </c>
      <c r="P429" s="11">
        <f t="shared" si="163"/>
        <v>16568</v>
      </c>
      <c r="Q429" s="16">
        <f t="shared" si="169"/>
        <v>99.73277419354838</v>
      </c>
    </row>
    <row r="430" spans="1:17" s="76" customFormat="1" ht="12.75">
      <c r="A430" s="91" t="s">
        <v>752</v>
      </c>
      <c r="B430" s="91" t="s">
        <v>765</v>
      </c>
      <c r="C430" s="11">
        <v>3200000</v>
      </c>
      <c r="D430" s="92">
        <v>114</v>
      </c>
      <c r="E430" s="25">
        <v>87</v>
      </c>
      <c r="F430" s="16">
        <f t="shared" si="164"/>
        <v>76.3157894736842</v>
      </c>
      <c r="G430" s="92">
        <v>92</v>
      </c>
      <c r="H430" s="25">
        <v>22</v>
      </c>
      <c r="I430" s="16">
        <f t="shared" si="165"/>
        <v>80.70175438596492</v>
      </c>
      <c r="J430" s="23">
        <v>3819230</v>
      </c>
      <c r="K430" s="11">
        <v>3193094</v>
      </c>
      <c r="L430" s="16">
        <f t="shared" si="166"/>
        <v>83.60570062551875</v>
      </c>
      <c r="M430" s="11">
        <v>4088145</v>
      </c>
      <c r="N430" s="11">
        <f t="shared" si="167"/>
        <v>7281239</v>
      </c>
      <c r="O430" s="95">
        <f t="shared" si="168"/>
        <v>1.2803083780183109</v>
      </c>
      <c r="P430" s="11">
        <f t="shared" si="163"/>
        <v>6906</v>
      </c>
      <c r="Q430" s="16">
        <f t="shared" si="169"/>
        <v>99.7841875</v>
      </c>
    </row>
    <row r="431" spans="1:17" s="76" customFormat="1" ht="12.75">
      <c r="A431" s="91" t="s">
        <v>753</v>
      </c>
      <c r="B431" s="91" t="s">
        <v>763</v>
      </c>
      <c r="C431" s="11">
        <v>2700000</v>
      </c>
      <c r="D431" s="92">
        <v>32</v>
      </c>
      <c r="E431" s="25">
        <v>13</v>
      </c>
      <c r="F431" s="16">
        <f t="shared" si="164"/>
        <v>40.625</v>
      </c>
      <c r="G431" s="92">
        <v>24</v>
      </c>
      <c r="H431" s="25">
        <v>8</v>
      </c>
      <c r="I431" s="16">
        <f t="shared" si="165"/>
        <v>75</v>
      </c>
      <c r="J431" s="23">
        <v>6170171</v>
      </c>
      <c r="K431" s="11">
        <v>2686869</v>
      </c>
      <c r="L431" s="16">
        <f t="shared" si="166"/>
        <v>43.54610269310202</v>
      </c>
      <c r="M431" s="11">
        <v>3552077</v>
      </c>
      <c r="N431" s="11">
        <f t="shared" si="167"/>
        <v>6238946</v>
      </c>
      <c r="O431" s="95">
        <f t="shared" si="168"/>
        <v>1.3220134662315133</v>
      </c>
      <c r="P431" s="11">
        <f t="shared" si="163"/>
        <v>13131</v>
      </c>
      <c r="Q431" s="16">
        <f t="shared" si="169"/>
        <v>99.51366666666667</v>
      </c>
    </row>
    <row r="432" spans="1:17" s="76" customFormat="1" ht="12.75">
      <c r="A432" s="91" t="s">
        <v>754</v>
      </c>
      <c r="B432" s="1" t="s">
        <v>764</v>
      </c>
      <c r="C432" s="11">
        <v>800000</v>
      </c>
      <c r="D432" s="114">
        <v>27</v>
      </c>
      <c r="E432" s="115">
        <v>18</v>
      </c>
      <c r="F432" s="105">
        <f t="shared" si="164"/>
        <v>66.66666666666667</v>
      </c>
      <c r="G432" s="114">
        <v>25</v>
      </c>
      <c r="H432" s="115">
        <v>2</v>
      </c>
      <c r="I432" s="105">
        <f t="shared" si="165"/>
        <v>92.5925925925926</v>
      </c>
      <c r="J432" s="116">
        <v>1266621</v>
      </c>
      <c r="K432" s="104">
        <v>800000</v>
      </c>
      <c r="L432" s="105">
        <f t="shared" si="166"/>
        <v>63.16017182724745</v>
      </c>
      <c r="M432" s="104">
        <v>846308</v>
      </c>
      <c r="N432" s="104">
        <f t="shared" si="167"/>
        <v>1646308</v>
      </c>
      <c r="O432" s="107">
        <f t="shared" si="168"/>
        <v>1.057885</v>
      </c>
      <c r="P432" s="104">
        <f>C432-K432</f>
        <v>0</v>
      </c>
      <c r="Q432" s="16">
        <f t="shared" si="169"/>
        <v>100</v>
      </c>
    </row>
    <row r="433" spans="1:17" s="76" customFormat="1" ht="12.75">
      <c r="A433" s="91" t="s">
        <v>767</v>
      </c>
      <c r="B433" s="91" t="s">
        <v>774</v>
      </c>
      <c r="C433" s="11">
        <v>2000000</v>
      </c>
      <c r="D433" s="92">
        <v>15</v>
      </c>
      <c r="E433" s="25">
        <v>11</v>
      </c>
      <c r="F433" s="16">
        <f t="shared" si="164"/>
        <v>73.33333333333333</v>
      </c>
      <c r="G433" s="92">
        <v>11</v>
      </c>
      <c r="H433" s="25">
        <v>4</v>
      </c>
      <c r="I433" s="16">
        <f t="shared" si="165"/>
        <v>73.33333333333333</v>
      </c>
      <c r="J433" s="23">
        <v>2516911</v>
      </c>
      <c r="K433" s="11">
        <v>1868911</v>
      </c>
      <c r="L433" s="16">
        <f t="shared" si="166"/>
        <v>74.25415519261507</v>
      </c>
      <c r="M433" s="11">
        <v>762497</v>
      </c>
      <c r="N433" s="11">
        <f t="shared" si="167"/>
        <v>2631408</v>
      </c>
      <c r="O433" s="95">
        <f t="shared" si="168"/>
        <v>0.40799000059392876</v>
      </c>
      <c r="P433" s="104">
        <f>C433-K433</f>
        <v>131089</v>
      </c>
      <c r="Q433" s="16">
        <f t="shared" si="169"/>
        <v>93.44555</v>
      </c>
    </row>
    <row r="434" spans="1:17" s="76" customFormat="1" ht="12.75">
      <c r="A434" s="91" t="s">
        <v>768</v>
      </c>
      <c r="B434" s="91" t="s">
        <v>773</v>
      </c>
      <c r="C434" s="11">
        <v>1500000</v>
      </c>
      <c r="D434" s="92">
        <v>9</v>
      </c>
      <c r="E434" s="25">
        <v>9</v>
      </c>
      <c r="F434" s="16">
        <f t="shared" si="164"/>
        <v>100</v>
      </c>
      <c r="G434" s="92">
        <v>9</v>
      </c>
      <c r="H434" s="25">
        <v>0</v>
      </c>
      <c r="I434" s="16">
        <f t="shared" si="165"/>
        <v>100</v>
      </c>
      <c r="J434" s="23">
        <v>832169</v>
      </c>
      <c r="K434" s="11">
        <v>832169</v>
      </c>
      <c r="L434" s="16">
        <f t="shared" si="166"/>
        <v>100</v>
      </c>
      <c r="M434" s="11">
        <v>842946</v>
      </c>
      <c r="N434" s="11">
        <f t="shared" si="167"/>
        <v>1675115</v>
      </c>
      <c r="O434" s="95">
        <f t="shared" si="168"/>
        <v>1.0129504944308187</v>
      </c>
      <c r="P434" s="104">
        <f>C434-K434</f>
        <v>667831</v>
      </c>
      <c r="Q434" s="16">
        <f t="shared" si="169"/>
        <v>55.47793333333333</v>
      </c>
    </row>
    <row r="435" spans="1:17" s="76" customFormat="1" ht="12.75">
      <c r="A435" s="91" t="s">
        <v>769</v>
      </c>
      <c r="B435" s="91" t="s">
        <v>772</v>
      </c>
      <c r="C435" s="11">
        <v>1800000</v>
      </c>
      <c r="D435" s="92">
        <v>65</v>
      </c>
      <c r="E435" s="25">
        <v>46</v>
      </c>
      <c r="F435" s="16">
        <f t="shared" si="164"/>
        <v>70.76923076923077</v>
      </c>
      <c r="G435" s="92">
        <v>50</v>
      </c>
      <c r="H435" s="25">
        <v>15</v>
      </c>
      <c r="I435" s="16">
        <f t="shared" si="165"/>
        <v>76.92307692307692</v>
      </c>
      <c r="J435" s="23">
        <v>2589114</v>
      </c>
      <c r="K435" s="11">
        <v>1800000</v>
      </c>
      <c r="L435" s="16">
        <f t="shared" si="166"/>
        <v>69.52185187674239</v>
      </c>
      <c r="M435" s="11">
        <v>5486574</v>
      </c>
      <c r="N435" s="11">
        <f t="shared" si="167"/>
        <v>7286574</v>
      </c>
      <c r="O435" s="95">
        <f t="shared" si="168"/>
        <v>3.0480966666666665</v>
      </c>
      <c r="P435" s="104">
        <f>C435-K435</f>
        <v>0</v>
      </c>
      <c r="Q435" s="16">
        <f t="shared" si="169"/>
        <v>100</v>
      </c>
    </row>
    <row r="436" spans="1:17" s="76" customFormat="1" ht="12.75">
      <c r="A436" s="91" t="s">
        <v>770</v>
      </c>
      <c r="B436" s="91" t="s">
        <v>771</v>
      </c>
      <c r="C436" s="11">
        <v>3800000</v>
      </c>
      <c r="D436" s="92">
        <v>35</v>
      </c>
      <c r="E436" s="25">
        <v>26</v>
      </c>
      <c r="F436" s="16">
        <f t="shared" si="164"/>
        <v>74.28571428571429</v>
      </c>
      <c r="G436" s="92">
        <v>28</v>
      </c>
      <c r="H436" s="25">
        <v>7</v>
      </c>
      <c r="I436" s="16">
        <f t="shared" si="165"/>
        <v>80</v>
      </c>
      <c r="J436" s="23">
        <v>5117807</v>
      </c>
      <c r="K436" s="11">
        <v>3800000</v>
      </c>
      <c r="L436" s="16">
        <f t="shared" si="166"/>
        <v>74.25055302007286</v>
      </c>
      <c r="M436" s="11">
        <v>10378661</v>
      </c>
      <c r="N436" s="11">
        <f t="shared" si="167"/>
        <v>14178661</v>
      </c>
      <c r="O436" s="95">
        <f t="shared" si="168"/>
        <v>2.731226578947368</v>
      </c>
      <c r="P436" s="104">
        <f aca="true" t="shared" si="170" ref="P436:P445">C436-K436</f>
        <v>0</v>
      </c>
      <c r="Q436" s="16">
        <f t="shared" si="169"/>
        <v>100</v>
      </c>
    </row>
    <row r="437" spans="1:17" s="76" customFormat="1" ht="12.75">
      <c r="A437" s="91" t="s">
        <v>775</v>
      </c>
      <c r="B437" s="91" t="s">
        <v>780</v>
      </c>
      <c r="C437" s="11">
        <v>1300000</v>
      </c>
      <c r="D437" s="92">
        <v>19</v>
      </c>
      <c r="E437" s="25">
        <v>12</v>
      </c>
      <c r="F437" s="16">
        <f t="shared" si="164"/>
        <v>63.1578947368421</v>
      </c>
      <c r="G437" s="92">
        <v>12</v>
      </c>
      <c r="H437" s="25">
        <v>7</v>
      </c>
      <c r="I437" s="16">
        <f t="shared" si="165"/>
        <v>63.1578947368421</v>
      </c>
      <c r="J437" s="23">
        <v>1930559</v>
      </c>
      <c r="K437" s="11">
        <v>1079951</v>
      </c>
      <c r="L437" s="16">
        <f t="shared" si="166"/>
        <v>55.93980810739273</v>
      </c>
      <c r="M437" s="11">
        <v>953221</v>
      </c>
      <c r="N437" s="11">
        <f t="shared" si="167"/>
        <v>2033172</v>
      </c>
      <c r="O437" s="95">
        <f t="shared" si="168"/>
        <v>0.882652083288964</v>
      </c>
      <c r="P437" s="104">
        <f t="shared" si="170"/>
        <v>220049</v>
      </c>
      <c r="Q437" s="16">
        <f t="shared" si="169"/>
        <v>83.07315384615384</v>
      </c>
    </row>
    <row r="438" spans="1:17" s="76" customFormat="1" ht="12.75">
      <c r="A438" s="91" t="s">
        <v>776</v>
      </c>
      <c r="B438" s="91" t="s">
        <v>781</v>
      </c>
      <c r="C438" s="11">
        <v>10000000</v>
      </c>
      <c r="D438" s="92">
        <v>179</v>
      </c>
      <c r="E438" s="25">
        <v>84</v>
      </c>
      <c r="F438" s="16">
        <f t="shared" si="164"/>
        <v>46.927374301675975</v>
      </c>
      <c r="G438" s="92">
        <v>161</v>
      </c>
      <c r="H438" s="25">
        <v>18</v>
      </c>
      <c r="I438" s="16">
        <f t="shared" si="165"/>
        <v>89.94413407821229</v>
      </c>
      <c r="J438" s="23">
        <v>20816847</v>
      </c>
      <c r="K438" s="11">
        <v>10000000</v>
      </c>
      <c r="L438" s="16">
        <f t="shared" si="166"/>
        <v>48.038014594621366</v>
      </c>
      <c r="M438" s="11">
        <v>25165406</v>
      </c>
      <c r="N438" s="11">
        <f t="shared" si="167"/>
        <v>35165406</v>
      </c>
      <c r="O438" s="95">
        <f t="shared" si="168"/>
        <v>2.5165406</v>
      </c>
      <c r="P438" s="104">
        <f t="shared" si="170"/>
        <v>0</v>
      </c>
      <c r="Q438" s="16">
        <f t="shared" si="169"/>
        <v>100</v>
      </c>
    </row>
    <row r="439" spans="1:17" s="76" customFormat="1" ht="12.75">
      <c r="A439" s="91" t="s">
        <v>777</v>
      </c>
      <c r="B439" s="106" t="s">
        <v>782</v>
      </c>
      <c r="C439" s="11">
        <v>1000000</v>
      </c>
      <c r="D439" s="92">
        <v>7</v>
      </c>
      <c r="E439" s="25">
        <v>7</v>
      </c>
      <c r="F439" s="16">
        <f t="shared" si="164"/>
        <v>100</v>
      </c>
      <c r="G439" s="92">
        <v>7</v>
      </c>
      <c r="H439" s="25">
        <v>0</v>
      </c>
      <c r="I439" s="16">
        <f t="shared" si="165"/>
        <v>100</v>
      </c>
      <c r="J439" s="23">
        <v>597235</v>
      </c>
      <c r="K439" s="11">
        <v>597235</v>
      </c>
      <c r="L439" s="16">
        <f t="shared" si="166"/>
        <v>100</v>
      </c>
      <c r="M439" s="11">
        <v>530530</v>
      </c>
      <c r="N439" s="11">
        <f t="shared" si="167"/>
        <v>1127765</v>
      </c>
      <c r="O439" s="95">
        <f t="shared" si="168"/>
        <v>0.8883102966169096</v>
      </c>
      <c r="P439" s="104">
        <f t="shared" si="170"/>
        <v>402765</v>
      </c>
      <c r="Q439" s="16">
        <f t="shared" si="169"/>
        <v>59.7235</v>
      </c>
    </row>
    <row r="440" spans="1:17" s="76" customFormat="1" ht="12.75">
      <c r="A440" s="91" t="s">
        <v>778</v>
      </c>
      <c r="B440" s="91" t="s">
        <v>783</v>
      </c>
      <c r="C440" s="11">
        <v>1000000</v>
      </c>
      <c r="D440" s="92">
        <v>39</v>
      </c>
      <c r="E440" s="25">
        <v>16</v>
      </c>
      <c r="F440" s="16">
        <f t="shared" si="164"/>
        <v>41.02564102564103</v>
      </c>
      <c r="G440" s="92">
        <v>32</v>
      </c>
      <c r="H440" s="25">
        <v>7</v>
      </c>
      <c r="I440" s="16">
        <f t="shared" si="165"/>
        <v>82.05128205128206</v>
      </c>
      <c r="J440" s="23">
        <v>2465177</v>
      </c>
      <c r="K440" s="11">
        <v>999999</v>
      </c>
      <c r="L440" s="16">
        <f t="shared" si="166"/>
        <v>40.56499796971982</v>
      </c>
      <c r="M440" s="11">
        <v>1770134</v>
      </c>
      <c r="N440" s="11">
        <f t="shared" si="167"/>
        <v>2770133</v>
      </c>
      <c r="O440" s="95">
        <f t="shared" si="168"/>
        <v>1.77013577013577</v>
      </c>
      <c r="P440" s="104">
        <f t="shared" si="170"/>
        <v>1</v>
      </c>
      <c r="Q440" s="16">
        <f t="shared" si="169"/>
        <v>99.9999</v>
      </c>
    </row>
    <row r="441" spans="1:17" s="76" customFormat="1" ht="12.75">
      <c r="A441" s="91" t="s">
        <v>779</v>
      </c>
      <c r="B441" s="91" t="s">
        <v>784</v>
      </c>
      <c r="C441" s="11">
        <v>1400000</v>
      </c>
      <c r="D441" s="92">
        <v>110</v>
      </c>
      <c r="E441" s="25">
        <v>33</v>
      </c>
      <c r="F441" s="16">
        <f t="shared" si="164"/>
        <v>30</v>
      </c>
      <c r="G441" s="92">
        <v>78</v>
      </c>
      <c r="H441" s="25">
        <v>32</v>
      </c>
      <c r="I441" s="16">
        <f t="shared" si="165"/>
        <v>70.9090909090909</v>
      </c>
      <c r="J441" s="23">
        <v>4576823</v>
      </c>
      <c r="K441" s="11">
        <v>1392964</v>
      </c>
      <c r="L441" s="16">
        <f t="shared" si="166"/>
        <v>30.435173044708087</v>
      </c>
      <c r="M441" s="11">
        <v>2140604</v>
      </c>
      <c r="N441" s="11">
        <f t="shared" si="167"/>
        <v>3533568</v>
      </c>
      <c r="O441" s="95">
        <f t="shared" si="168"/>
        <v>1.536726002969208</v>
      </c>
      <c r="P441" s="104">
        <f t="shared" si="170"/>
        <v>7036</v>
      </c>
      <c r="Q441" s="16">
        <f t="shared" si="169"/>
        <v>99.49742857142857</v>
      </c>
    </row>
    <row r="442" spans="1:17" s="76" customFormat="1" ht="12.75">
      <c r="A442" s="91" t="s">
        <v>785</v>
      </c>
      <c r="B442" s="91" t="s">
        <v>787</v>
      </c>
      <c r="C442" s="11">
        <v>3500000</v>
      </c>
      <c r="D442" s="92">
        <v>24</v>
      </c>
      <c r="E442" s="25">
        <v>17</v>
      </c>
      <c r="F442" s="16">
        <f t="shared" si="164"/>
        <v>70.83333333333333</v>
      </c>
      <c r="G442" s="92">
        <v>17</v>
      </c>
      <c r="H442" s="25">
        <v>7</v>
      </c>
      <c r="I442" s="16">
        <f t="shared" si="165"/>
        <v>70.83333333333333</v>
      </c>
      <c r="J442" s="23">
        <v>3955965</v>
      </c>
      <c r="K442" s="11">
        <v>2881859</v>
      </c>
      <c r="L442" s="16">
        <f t="shared" si="166"/>
        <v>72.84844532244345</v>
      </c>
      <c r="M442" s="11">
        <v>1838792</v>
      </c>
      <c r="N442" s="11">
        <f t="shared" si="167"/>
        <v>4720651</v>
      </c>
      <c r="O442" s="95">
        <f t="shared" si="168"/>
        <v>0.6380575871338605</v>
      </c>
      <c r="P442" s="104">
        <f t="shared" si="170"/>
        <v>618141</v>
      </c>
      <c r="Q442" s="16">
        <f t="shared" si="169"/>
        <v>82.33882857142856</v>
      </c>
    </row>
    <row r="443" spans="1:17" s="76" customFormat="1" ht="12.75">
      <c r="A443" s="91" t="s">
        <v>786</v>
      </c>
      <c r="B443" s="106" t="s">
        <v>788</v>
      </c>
      <c r="C443" s="11">
        <v>1300000</v>
      </c>
      <c r="D443" s="92">
        <v>15</v>
      </c>
      <c r="E443" s="25">
        <v>13</v>
      </c>
      <c r="F443" s="16">
        <f t="shared" si="164"/>
        <v>86.66666666666667</v>
      </c>
      <c r="G443" s="92">
        <v>13</v>
      </c>
      <c r="H443" s="25">
        <v>2</v>
      </c>
      <c r="I443" s="16">
        <f t="shared" si="165"/>
        <v>86.66666666666667</v>
      </c>
      <c r="J443" s="23">
        <v>1290210</v>
      </c>
      <c r="K443" s="11">
        <v>1150210</v>
      </c>
      <c r="L443" s="16">
        <f t="shared" si="166"/>
        <v>89.14905325489649</v>
      </c>
      <c r="M443" s="11">
        <v>1370793</v>
      </c>
      <c r="N443" s="11">
        <f t="shared" si="167"/>
        <v>2521003</v>
      </c>
      <c r="O443" s="95">
        <f t="shared" si="168"/>
        <v>1.1917762843306874</v>
      </c>
      <c r="P443" s="11">
        <f t="shared" si="170"/>
        <v>149790</v>
      </c>
      <c r="Q443" s="16">
        <f t="shared" si="169"/>
        <v>88.47769230769231</v>
      </c>
    </row>
    <row r="444" spans="1:17" s="76" customFormat="1" ht="12.75">
      <c r="A444" s="91" t="s">
        <v>789</v>
      </c>
      <c r="B444" s="91" t="s">
        <v>790</v>
      </c>
      <c r="C444" s="11">
        <v>1400000</v>
      </c>
      <c r="D444" s="92">
        <v>48</v>
      </c>
      <c r="E444" s="25">
        <v>29</v>
      </c>
      <c r="F444" s="16">
        <f t="shared" si="164"/>
        <v>60.416666666666664</v>
      </c>
      <c r="G444" s="92">
        <v>29</v>
      </c>
      <c r="H444" s="25">
        <v>19</v>
      </c>
      <c r="I444" s="16">
        <f t="shared" si="165"/>
        <v>60.416666666666664</v>
      </c>
      <c r="J444" s="23">
        <v>1983916</v>
      </c>
      <c r="K444" s="11">
        <v>1294483</v>
      </c>
      <c r="L444" s="16">
        <f t="shared" si="166"/>
        <v>65.24888150506372</v>
      </c>
      <c r="M444" s="11">
        <v>827666</v>
      </c>
      <c r="N444" s="11">
        <f t="shared" si="167"/>
        <v>2122149</v>
      </c>
      <c r="O444" s="95">
        <f t="shared" si="168"/>
        <v>0.6393795824278882</v>
      </c>
      <c r="P444" s="11">
        <f t="shared" si="170"/>
        <v>105517</v>
      </c>
      <c r="Q444" s="16">
        <f t="shared" si="169"/>
        <v>92.46307142857142</v>
      </c>
    </row>
    <row r="445" spans="1:17" s="76" customFormat="1" ht="12.75">
      <c r="A445" s="91" t="s">
        <v>791</v>
      </c>
      <c r="B445" s="91" t="s">
        <v>792</v>
      </c>
      <c r="C445" s="11">
        <v>2500000</v>
      </c>
      <c r="D445" s="92">
        <v>13</v>
      </c>
      <c r="E445" s="25">
        <v>8</v>
      </c>
      <c r="F445" s="16">
        <f t="shared" si="164"/>
        <v>61.53846153846154</v>
      </c>
      <c r="G445" s="92">
        <v>12</v>
      </c>
      <c r="H445" s="25">
        <v>1</v>
      </c>
      <c r="I445" s="16">
        <f t="shared" si="165"/>
        <v>92.3076923076923</v>
      </c>
      <c r="J445" s="23">
        <v>4266254</v>
      </c>
      <c r="K445" s="11">
        <v>2500000</v>
      </c>
      <c r="L445" s="16">
        <f t="shared" si="166"/>
        <v>58.59941766242704</v>
      </c>
      <c r="M445" s="11">
        <v>4814462</v>
      </c>
      <c r="N445" s="11">
        <f t="shared" si="167"/>
        <v>7314462</v>
      </c>
      <c r="O445" s="95">
        <f t="shared" si="168"/>
        <v>1.9257848</v>
      </c>
      <c r="P445" s="11">
        <f t="shared" si="170"/>
        <v>0</v>
      </c>
      <c r="Q445" s="16">
        <f t="shared" si="169"/>
        <v>100</v>
      </c>
    </row>
    <row r="446" spans="1:17" s="76" customFormat="1" ht="12.75">
      <c r="A446" s="117" t="s">
        <v>743</v>
      </c>
      <c r="B446" s="118"/>
      <c r="C446" s="108">
        <f>SUM(C422:C445)</f>
        <v>61800000</v>
      </c>
      <c r="D446" s="109">
        <f>SUM(D422:D445)</f>
        <v>1306</v>
      </c>
      <c r="E446" s="110">
        <f>SUM(E422:E445)</f>
        <v>725</v>
      </c>
      <c r="F446" s="111">
        <f>E446*100/D446</f>
        <v>55.51301684532925</v>
      </c>
      <c r="G446" s="109">
        <f>SUM(G422:G445)</f>
        <v>1047</v>
      </c>
      <c r="H446" s="110">
        <f>SUM(H422:H445)</f>
        <v>259</v>
      </c>
      <c r="I446" s="111">
        <f>G446*100/D446</f>
        <v>80.16845329249617</v>
      </c>
      <c r="J446" s="112">
        <f>SUM(J422:J445)</f>
        <v>101430582</v>
      </c>
      <c r="K446" s="108">
        <f>SUM(K422:K445)</f>
        <v>57668783</v>
      </c>
      <c r="L446" s="111">
        <f>K446*100/J446</f>
        <v>56.855419601161316</v>
      </c>
      <c r="M446" s="108">
        <f>SUM(M422:M445)</f>
        <v>111333025</v>
      </c>
      <c r="N446" s="108">
        <f>SUM(N422:N445)</f>
        <v>169001808</v>
      </c>
      <c r="O446" s="113">
        <f>M446/K446</f>
        <v>1.9305596409065888</v>
      </c>
      <c r="P446" s="108">
        <f>SUM(P422:P445)</f>
        <v>4131217</v>
      </c>
      <c r="Q446" s="111">
        <f>K446*100/C446</f>
        <v>93.31518284789644</v>
      </c>
    </row>
    <row r="447" spans="1:17" s="76" customFormat="1" ht="12.75">
      <c r="A447" s="69"/>
      <c r="B447" s="70"/>
      <c r="C447" s="71"/>
      <c r="D447" s="90"/>
      <c r="E447" s="72"/>
      <c r="F447" s="73"/>
      <c r="G447" s="90"/>
      <c r="H447" s="72"/>
      <c r="I447" s="73"/>
      <c r="J447" s="74"/>
      <c r="K447" s="71"/>
      <c r="L447" s="73"/>
      <c r="M447" s="71"/>
      <c r="N447" s="71"/>
      <c r="O447" s="103"/>
      <c r="P447" s="71"/>
      <c r="Q447" s="73"/>
    </row>
    <row r="448" spans="1:17" s="76" customFormat="1" ht="12.75">
      <c r="A448" s="2" t="s">
        <v>0</v>
      </c>
      <c r="B448" s="54" t="s">
        <v>133</v>
      </c>
      <c r="C448" s="119" t="s">
        <v>86</v>
      </c>
      <c r="D448" s="130" t="s">
        <v>79</v>
      </c>
      <c r="E448" s="131"/>
      <c r="F448" s="131"/>
      <c r="G448" s="132"/>
      <c r="H448" s="132"/>
      <c r="I448" s="133"/>
      <c r="J448" s="119" t="s">
        <v>88</v>
      </c>
      <c r="K448" s="134" t="s">
        <v>89</v>
      </c>
      <c r="L448" s="122" t="s">
        <v>85</v>
      </c>
      <c r="M448" s="119" t="s">
        <v>130</v>
      </c>
      <c r="N448" s="119" t="s">
        <v>129</v>
      </c>
      <c r="O448" s="122" t="s">
        <v>456</v>
      </c>
      <c r="P448" s="40" t="s">
        <v>114</v>
      </c>
      <c r="Q448" s="122" t="s">
        <v>87</v>
      </c>
    </row>
    <row r="449" spans="1:17" s="76" customFormat="1" ht="12.75">
      <c r="A449" s="5"/>
      <c r="B449" s="53" t="s">
        <v>793</v>
      </c>
      <c r="C449" s="120"/>
      <c r="D449" s="125" t="s">
        <v>78</v>
      </c>
      <c r="E449" s="127" t="s">
        <v>80</v>
      </c>
      <c r="F449" s="127" t="s">
        <v>81</v>
      </c>
      <c r="G449" s="125" t="s">
        <v>83</v>
      </c>
      <c r="H449" s="127" t="s">
        <v>82</v>
      </c>
      <c r="I449" s="128" t="s">
        <v>84</v>
      </c>
      <c r="J449" s="120"/>
      <c r="K449" s="135"/>
      <c r="L449" s="123"/>
      <c r="M449" s="137"/>
      <c r="N449" s="120"/>
      <c r="O449" s="123"/>
      <c r="P449" s="42" t="s">
        <v>115</v>
      </c>
      <c r="Q449" s="123"/>
    </row>
    <row r="450" spans="1:17" s="76" customFormat="1" ht="50.25" customHeight="1">
      <c r="A450" s="3"/>
      <c r="B450" s="51" t="s">
        <v>537</v>
      </c>
      <c r="C450" s="121"/>
      <c r="D450" s="126"/>
      <c r="E450" s="126"/>
      <c r="F450" s="126"/>
      <c r="G450" s="126"/>
      <c r="H450" s="126"/>
      <c r="I450" s="129"/>
      <c r="J450" s="121"/>
      <c r="K450" s="136"/>
      <c r="L450" s="124"/>
      <c r="M450" s="138"/>
      <c r="N450" s="121"/>
      <c r="O450" s="124"/>
      <c r="P450" s="43"/>
      <c r="Q450" s="124"/>
    </row>
    <row r="451" spans="1:17" s="76" customFormat="1" ht="12.75">
      <c r="A451" s="91" t="s">
        <v>794</v>
      </c>
      <c r="B451" s="91" t="s">
        <v>805</v>
      </c>
      <c r="C451" s="11">
        <v>3000000</v>
      </c>
      <c r="D451" s="92">
        <v>82</v>
      </c>
      <c r="E451" s="25">
        <v>69</v>
      </c>
      <c r="F451" s="16">
        <f>E451*100/D451</f>
        <v>84.14634146341463</v>
      </c>
      <c r="G451" s="92">
        <v>69</v>
      </c>
      <c r="H451" s="25">
        <v>13</v>
      </c>
      <c r="I451" s="16">
        <f>G451*100/D451</f>
        <v>84.14634146341463</v>
      </c>
      <c r="J451" s="23">
        <v>2277566</v>
      </c>
      <c r="K451" s="11">
        <v>1927256</v>
      </c>
      <c r="L451" s="16">
        <f>K451*100/J451</f>
        <v>84.61910653741758</v>
      </c>
      <c r="M451" s="11">
        <v>1963506</v>
      </c>
      <c r="N451" s="11">
        <f>K451+M451</f>
        <v>3890762</v>
      </c>
      <c r="O451" s="95">
        <f>M451/K451</f>
        <v>1.0188091255131648</v>
      </c>
      <c r="P451" s="11">
        <f aca="true" t="shared" si="171" ref="P451:P460">C451-K451</f>
        <v>1072744</v>
      </c>
      <c r="Q451" s="16">
        <f>K451*100/C451</f>
        <v>64.24186666666667</v>
      </c>
    </row>
    <row r="452" spans="1:17" s="76" customFormat="1" ht="12.75">
      <c r="A452" s="91" t="s">
        <v>795</v>
      </c>
      <c r="B452" s="91" t="s">
        <v>806</v>
      </c>
      <c r="C452" s="11">
        <v>3200000</v>
      </c>
      <c r="D452" s="92">
        <v>21</v>
      </c>
      <c r="E452" s="25">
        <v>13</v>
      </c>
      <c r="F452" s="16">
        <f>E452*100/D452</f>
        <v>61.904761904761905</v>
      </c>
      <c r="G452" s="92">
        <v>18</v>
      </c>
      <c r="H452" s="25">
        <v>3</v>
      </c>
      <c r="I452" s="16">
        <f>G452*100/D452</f>
        <v>85.71428571428571</v>
      </c>
      <c r="J452" s="23">
        <v>4185822</v>
      </c>
      <c r="K452" s="11">
        <v>3114128</v>
      </c>
      <c r="L452" s="16">
        <f>K452*100/J452</f>
        <v>74.39704793944892</v>
      </c>
      <c r="M452" s="11">
        <v>3009143</v>
      </c>
      <c r="N452" s="11">
        <f>K452+M452</f>
        <v>6123271</v>
      </c>
      <c r="O452" s="95">
        <f>M452/K452</f>
        <v>0.9662875129089106</v>
      </c>
      <c r="P452" s="11">
        <f t="shared" si="171"/>
        <v>85872</v>
      </c>
      <c r="Q452" s="16">
        <f>K452*100/C452</f>
        <v>97.3165</v>
      </c>
    </row>
    <row r="453" spans="1:17" s="76" customFormat="1" ht="12.75">
      <c r="A453" s="91" t="s">
        <v>796</v>
      </c>
      <c r="B453" s="91" t="s">
        <v>807</v>
      </c>
      <c r="C453" s="11">
        <v>4000000</v>
      </c>
      <c r="D453" s="92">
        <v>25</v>
      </c>
      <c r="E453" s="25">
        <v>20</v>
      </c>
      <c r="F453" s="16">
        <f>E453*100/D453</f>
        <v>80</v>
      </c>
      <c r="G453" s="92">
        <v>23</v>
      </c>
      <c r="H453" s="25">
        <v>2</v>
      </c>
      <c r="I453" s="16">
        <f>G453*100/D453</f>
        <v>92</v>
      </c>
      <c r="J453" s="23">
        <v>4848555</v>
      </c>
      <c r="K453" s="11">
        <v>4000000</v>
      </c>
      <c r="L453" s="16">
        <f>K453*100/J453</f>
        <v>82.49880634539569</v>
      </c>
      <c r="M453" s="11">
        <v>7070160</v>
      </c>
      <c r="N453" s="11">
        <f>K453+M453</f>
        <v>11070160</v>
      </c>
      <c r="O453" s="95">
        <f>M453/K453</f>
        <v>1.76754</v>
      </c>
      <c r="P453" s="11">
        <f t="shared" si="171"/>
        <v>0</v>
      </c>
      <c r="Q453" s="16">
        <f>K453*100/C453</f>
        <v>100</v>
      </c>
    </row>
    <row r="454" spans="1:17" s="76" customFormat="1" ht="12.75">
      <c r="A454" s="91" t="s">
        <v>797</v>
      </c>
      <c r="B454" s="91" t="s">
        <v>808</v>
      </c>
      <c r="C454" s="11">
        <v>1600000</v>
      </c>
      <c r="D454" s="92">
        <v>27</v>
      </c>
      <c r="E454" s="25">
        <v>19</v>
      </c>
      <c r="F454" s="16">
        <f>E454*100/D454</f>
        <v>70.37037037037037</v>
      </c>
      <c r="G454" s="92">
        <v>25</v>
      </c>
      <c r="H454" s="25">
        <v>2</v>
      </c>
      <c r="I454" s="16">
        <f>G454*100/D454</f>
        <v>92.5925925925926</v>
      </c>
      <c r="J454" s="23">
        <v>2195012</v>
      </c>
      <c r="K454" s="11">
        <v>1600000</v>
      </c>
      <c r="L454" s="16">
        <f>K454*100/J454</f>
        <v>72.89253999522553</v>
      </c>
      <c r="M454" s="11">
        <v>4282584</v>
      </c>
      <c r="N454" s="11">
        <f>K454+M454</f>
        <v>5882584</v>
      </c>
      <c r="O454" s="95">
        <f>M454/K454</f>
        <v>2.676615</v>
      </c>
      <c r="P454" s="11">
        <f t="shared" si="171"/>
        <v>0</v>
      </c>
      <c r="Q454" s="16">
        <f>K454*100/C454</f>
        <v>100</v>
      </c>
    </row>
    <row r="455" spans="1:17" s="76" customFormat="1" ht="12.75">
      <c r="A455" s="91" t="s">
        <v>798</v>
      </c>
      <c r="B455" s="91" t="s">
        <v>809</v>
      </c>
      <c r="C455" s="11">
        <v>2400000</v>
      </c>
      <c r="D455" s="92">
        <v>23</v>
      </c>
      <c r="E455" s="25">
        <v>18</v>
      </c>
      <c r="F455" s="16">
        <f>E455*100/D455</f>
        <v>78.26086956521739</v>
      </c>
      <c r="G455" s="92">
        <v>18</v>
      </c>
      <c r="H455" s="25">
        <v>5</v>
      </c>
      <c r="I455" s="16">
        <f>G455*100/D455</f>
        <v>78.26086956521739</v>
      </c>
      <c r="J455" s="23">
        <v>2044418</v>
      </c>
      <c r="K455" s="11">
        <v>1738497</v>
      </c>
      <c r="L455" s="16">
        <f>K455*100/J455</f>
        <v>85.03627927361234</v>
      </c>
      <c r="M455" s="11">
        <v>2466406</v>
      </c>
      <c r="N455" s="11">
        <f>K455+M455</f>
        <v>4204903</v>
      </c>
      <c r="O455" s="95">
        <f>M455/K455</f>
        <v>1.4187001760716298</v>
      </c>
      <c r="P455" s="11">
        <f t="shared" si="171"/>
        <v>661503</v>
      </c>
      <c r="Q455" s="16">
        <f>K455*100/C455</f>
        <v>72.437375</v>
      </c>
    </row>
    <row r="456" spans="1:17" s="76" customFormat="1" ht="12.75">
      <c r="A456" s="91" t="s">
        <v>799</v>
      </c>
      <c r="B456" s="91" t="s">
        <v>811</v>
      </c>
      <c r="C456" s="11">
        <v>3000000</v>
      </c>
      <c r="D456" s="92">
        <v>85</v>
      </c>
      <c r="E456" s="25">
        <v>56</v>
      </c>
      <c r="F456" s="16">
        <f aca="true" t="shared" si="172" ref="F456:F469">E456*100/D456</f>
        <v>65.88235294117646</v>
      </c>
      <c r="G456" s="92">
        <v>77</v>
      </c>
      <c r="H456" s="25">
        <v>8</v>
      </c>
      <c r="I456" s="16">
        <f aca="true" t="shared" si="173" ref="I456:I469">G456*100/D456</f>
        <v>90.58823529411765</v>
      </c>
      <c r="J456" s="23">
        <v>4818883</v>
      </c>
      <c r="K456" s="11">
        <v>2996796</v>
      </c>
      <c r="L456" s="16">
        <f aca="true" t="shared" si="174" ref="L456:L469">K456*100/J456</f>
        <v>62.18860262845145</v>
      </c>
      <c r="M456" s="11">
        <v>12749958</v>
      </c>
      <c r="N456" s="11">
        <f aca="true" t="shared" si="175" ref="N456:N470">K456+M456</f>
        <v>15746754</v>
      </c>
      <c r="O456" s="95">
        <f aca="true" t="shared" si="176" ref="O456:O469">M456/K456</f>
        <v>4.2545298378668415</v>
      </c>
      <c r="P456" s="11">
        <f t="shared" si="171"/>
        <v>3204</v>
      </c>
      <c r="Q456" s="16">
        <f aca="true" t="shared" si="177" ref="Q456:Q469">K456*100/C456</f>
        <v>99.8932</v>
      </c>
    </row>
    <row r="457" spans="1:17" s="76" customFormat="1" ht="12.75">
      <c r="A457" s="91" t="s">
        <v>800</v>
      </c>
      <c r="B457" s="91" t="s">
        <v>810</v>
      </c>
      <c r="C457" s="11">
        <v>2500000</v>
      </c>
      <c r="D457" s="92">
        <v>80</v>
      </c>
      <c r="E457" s="25">
        <v>49</v>
      </c>
      <c r="F457" s="16">
        <f t="shared" si="172"/>
        <v>61.25</v>
      </c>
      <c r="G457" s="92">
        <v>70</v>
      </c>
      <c r="H457" s="25">
        <v>10</v>
      </c>
      <c r="I457" s="16">
        <f t="shared" si="173"/>
        <v>87.5</v>
      </c>
      <c r="J457" s="23">
        <v>3756707</v>
      </c>
      <c r="K457" s="11">
        <v>2500000</v>
      </c>
      <c r="L457" s="16">
        <f t="shared" si="174"/>
        <v>66.54764398714086</v>
      </c>
      <c r="M457" s="11">
        <v>5609891</v>
      </c>
      <c r="N457" s="11">
        <f t="shared" si="175"/>
        <v>8109891</v>
      </c>
      <c r="O457" s="95">
        <f t="shared" si="176"/>
        <v>2.2439564</v>
      </c>
      <c r="P457" s="11">
        <f t="shared" si="171"/>
        <v>0</v>
      </c>
      <c r="Q457" s="16">
        <f t="shared" si="177"/>
        <v>100</v>
      </c>
    </row>
    <row r="458" spans="1:17" s="76" customFormat="1" ht="12.75">
      <c r="A458" s="91" t="s">
        <v>801</v>
      </c>
      <c r="B458" s="91" t="s">
        <v>813</v>
      </c>
      <c r="C458" s="11">
        <v>1200000</v>
      </c>
      <c r="D458" s="92">
        <v>129</v>
      </c>
      <c r="E458" s="25">
        <v>56</v>
      </c>
      <c r="F458" s="16">
        <f t="shared" si="172"/>
        <v>43.41085271317829</v>
      </c>
      <c r="G458" s="92">
        <v>89</v>
      </c>
      <c r="H458" s="25">
        <v>40</v>
      </c>
      <c r="I458" s="16">
        <f t="shared" si="173"/>
        <v>68.9922480620155</v>
      </c>
      <c r="J458" s="23">
        <v>2799406</v>
      </c>
      <c r="K458" s="11">
        <v>1200000</v>
      </c>
      <c r="L458" s="16">
        <f t="shared" si="174"/>
        <v>42.86623662305503</v>
      </c>
      <c r="M458" s="11">
        <v>2207155</v>
      </c>
      <c r="N458" s="11">
        <f t="shared" si="175"/>
        <v>3407155</v>
      </c>
      <c r="O458" s="95">
        <f t="shared" si="176"/>
        <v>1.8392958333333334</v>
      </c>
      <c r="P458" s="11">
        <f t="shared" si="171"/>
        <v>0</v>
      </c>
      <c r="Q458" s="16">
        <f t="shared" si="177"/>
        <v>100</v>
      </c>
    </row>
    <row r="459" spans="1:17" s="76" customFormat="1" ht="12.75">
      <c r="A459" s="91" t="s">
        <v>802</v>
      </c>
      <c r="B459" s="91" t="s">
        <v>812</v>
      </c>
      <c r="C459" s="11">
        <v>9000000</v>
      </c>
      <c r="D459" s="92">
        <v>67</v>
      </c>
      <c r="E459" s="25">
        <v>57</v>
      </c>
      <c r="F459" s="16">
        <f t="shared" si="172"/>
        <v>85.07462686567165</v>
      </c>
      <c r="G459" s="92">
        <v>57</v>
      </c>
      <c r="H459" s="25">
        <v>10</v>
      </c>
      <c r="I459" s="16">
        <f t="shared" si="173"/>
        <v>85.07462686567165</v>
      </c>
      <c r="J459" s="23">
        <v>8325912</v>
      </c>
      <c r="K459" s="11">
        <v>7642479</v>
      </c>
      <c r="L459" s="16">
        <f t="shared" si="174"/>
        <v>91.79149383274769</v>
      </c>
      <c r="M459" s="11">
        <v>8045481</v>
      </c>
      <c r="N459" s="11">
        <f t="shared" si="175"/>
        <v>15687960</v>
      </c>
      <c r="O459" s="95">
        <f t="shared" si="176"/>
        <v>1.052731842639018</v>
      </c>
      <c r="P459" s="11">
        <f t="shared" si="171"/>
        <v>1357521</v>
      </c>
      <c r="Q459" s="16">
        <f t="shared" si="177"/>
        <v>84.91643333333333</v>
      </c>
    </row>
    <row r="460" spans="1:17" s="76" customFormat="1" ht="12.75">
      <c r="A460" s="91" t="s">
        <v>803</v>
      </c>
      <c r="B460" s="91" t="s">
        <v>815</v>
      </c>
      <c r="C460" s="11">
        <v>3000000</v>
      </c>
      <c r="D460" s="92">
        <v>87</v>
      </c>
      <c r="E460" s="25">
        <v>66</v>
      </c>
      <c r="F460" s="16">
        <f t="shared" si="172"/>
        <v>75.86206896551724</v>
      </c>
      <c r="G460" s="92">
        <v>72</v>
      </c>
      <c r="H460" s="25">
        <v>15</v>
      </c>
      <c r="I460" s="16">
        <f t="shared" si="173"/>
        <v>82.75862068965517</v>
      </c>
      <c r="J460" s="23">
        <v>3800764</v>
      </c>
      <c r="K460" s="11">
        <v>2997180</v>
      </c>
      <c r="L460" s="16">
        <f t="shared" si="174"/>
        <v>78.85730342636376</v>
      </c>
      <c r="M460" s="11">
        <v>4542856</v>
      </c>
      <c r="N460" s="11">
        <f t="shared" si="175"/>
        <v>7540036</v>
      </c>
      <c r="O460" s="95">
        <f t="shared" si="176"/>
        <v>1.5157101008281118</v>
      </c>
      <c r="P460" s="11">
        <f t="shared" si="171"/>
        <v>2820</v>
      </c>
      <c r="Q460" s="16">
        <f t="shared" si="177"/>
        <v>99.906</v>
      </c>
    </row>
    <row r="461" spans="1:17" s="76" customFormat="1" ht="12.75">
      <c r="A461" s="91" t="s">
        <v>804</v>
      </c>
      <c r="B461" s="91" t="s">
        <v>814</v>
      </c>
      <c r="C461" s="11">
        <v>4000000</v>
      </c>
      <c r="D461" s="114">
        <v>59</v>
      </c>
      <c r="E461" s="115">
        <v>39</v>
      </c>
      <c r="F461" s="105">
        <f t="shared" si="172"/>
        <v>66.10169491525424</v>
      </c>
      <c r="G461" s="114">
        <v>46</v>
      </c>
      <c r="H461" s="115">
        <v>13</v>
      </c>
      <c r="I461" s="105">
        <f t="shared" si="173"/>
        <v>77.96610169491525</v>
      </c>
      <c r="J461" s="116">
        <v>6045267</v>
      </c>
      <c r="K461" s="104">
        <v>4000000</v>
      </c>
      <c r="L461" s="105">
        <f t="shared" si="174"/>
        <v>66.16746621778658</v>
      </c>
      <c r="M461" s="104">
        <v>11839259</v>
      </c>
      <c r="N461" s="104">
        <f t="shared" si="175"/>
        <v>15839259</v>
      </c>
      <c r="O461" s="107">
        <f t="shared" si="176"/>
        <v>2.95981475</v>
      </c>
      <c r="P461" s="104">
        <f aca="true" t="shared" si="178" ref="P461:P469">C461-K461</f>
        <v>0</v>
      </c>
      <c r="Q461" s="16">
        <f t="shared" si="177"/>
        <v>100</v>
      </c>
    </row>
    <row r="462" spans="1:17" s="76" customFormat="1" ht="12.75">
      <c r="A462" s="91" t="s">
        <v>816</v>
      </c>
      <c r="B462" s="91" t="s">
        <v>825</v>
      </c>
      <c r="C462" s="11">
        <v>1000000</v>
      </c>
      <c r="D462" s="92">
        <v>14</v>
      </c>
      <c r="E462" s="25">
        <v>10</v>
      </c>
      <c r="F462" s="16">
        <f t="shared" si="172"/>
        <v>71.42857142857143</v>
      </c>
      <c r="G462" s="92">
        <v>13</v>
      </c>
      <c r="H462" s="25">
        <v>1</v>
      </c>
      <c r="I462" s="16">
        <f t="shared" si="173"/>
        <v>92.85714285714286</v>
      </c>
      <c r="J462" s="23">
        <v>1358747</v>
      </c>
      <c r="K462" s="11">
        <v>992417</v>
      </c>
      <c r="L462" s="16">
        <f t="shared" si="174"/>
        <v>73.03913090516482</v>
      </c>
      <c r="M462" s="11">
        <v>3164898</v>
      </c>
      <c r="N462" s="11">
        <f t="shared" si="175"/>
        <v>4157315</v>
      </c>
      <c r="O462" s="95">
        <f t="shared" si="176"/>
        <v>3.189080799704157</v>
      </c>
      <c r="P462" s="104">
        <f t="shared" si="178"/>
        <v>7583</v>
      </c>
      <c r="Q462" s="16">
        <f t="shared" si="177"/>
        <v>99.2417</v>
      </c>
    </row>
    <row r="463" spans="1:17" s="76" customFormat="1" ht="12.75">
      <c r="A463" s="91" t="s">
        <v>817</v>
      </c>
      <c r="B463" s="91" t="s">
        <v>824</v>
      </c>
      <c r="C463" s="11">
        <v>1800000</v>
      </c>
      <c r="D463" s="92">
        <v>54</v>
      </c>
      <c r="E463" s="25">
        <v>46</v>
      </c>
      <c r="F463" s="16">
        <f t="shared" si="172"/>
        <v>85.18518518518519</v>
      </c>
      <c r="G463" s="92">
        <v>49</v>
      </c>
      <c r="H463" s="25">
        <v>5</v>
      </c>
      <c r="I463" s="16">
        <f t="shared" si="173"/>
        <v>90.74074074074075</v>
      </c>
      <c r="J463" s="23">
        <v>2210865</v>
      </c>
      <c r="K463" s="11">
        <v>1800000</v>
      </c>
      <c r="L463" s="16">
        <f t="shared" si="174"/>
        <v>81.416097319375</v>
      </c>
      <c r="M463" s="11">
        <v>5834695</v>
      </c>
      <c r="N463" s="11">
        <f t="shared" si="175"/>
        <v>7634695</v>
      </c>
      <c r="O463" s="95">
        <f t="shared" si="176"/>
        <v>3.2414972222222223</v>
      </c>
      <c r="P463" s="104">
        <f t="shared" si="178"/>
        <v>0</v>
      </c>
      <c r="Q463" s="16">
        <f t="shared" si="177"/>
        <v>100</v>
      </c>
    </row>
    <row r="464" spans="1:17" s="76" customFormat="1" ht="12.75">
      <c r="A464" s="91" t="s">
        <v>818</v>
      </c>
      <c r="B464" s="91" t="s">
        <v>821</v>
      </c>
      <c r="C464" s="11">
        <v>3000000</v>
      </c>
      <c r="D464" s="92">
        <v>25</v>
      </c>
      <c r="E464" s="25">
        <v>17</v>
      </c>
      <c r="F464" s="16">
        <f t="shared" si="172"/>
        <v>68</v>
      </c>
      <c r="G464" s="92">
        <v>17</v>
      </c>
      <c r="H464" s="25">
        <v>8</v>
      </c>
      <c r="I464" s="16">
        <f t="shared" si="173"/>
        <v>68</v>
      </c>
      <c r="J464" s="23">
        <v>2805812</v>
      </c>
      <c r="K464" s="11">
        <v>1932594</v>
      </c>
      <c r="L464" s="16">
        <f t="shared" si="174"/>
        <v>68.87824273329788</v>
      </c>
      <c r="M464" s="11">
        <v>4151477</v>
      </c>
      <c r="N464" s="11">
        <f t="shared" si="175"/>
        <v>6084071</v>
      </c>
      <c r="O464" s="95">
        <f t="shared" si="176"/>
        <v>2.1481371669372873</v>
      </c>
      <c r="P464" s="104">
        <f t="shared" si="178"/>
        <v>1067406</v>
      </c>
      <c r="Q464" s="16">
        <f t="shared" si="177"/>
        <v>64.4198</v>
      </c>
    </row>
    <row r="465" spans="1:17" s="76" customFormat="1" ht="12.75">
      <c r="A465" s="91" t="s">
        <v>819</v>
      </c>
      <c r="B465" s="91" t="s">
        <v>822</v>
      </c>
      <c r="C465" s="11">
        <v>2000000</v>
      </c>
      <c r="D465" s="92">
        <v>5</v>
      </c>
      <c r="E465" s="25">
        <v>5</v>
      </c>
      <c r="F465" s="16">
        <f t="shared" si="172"/>
        <v>100</v>
      </c>
      <c r="G465" s="92">
        <v>5</v>
      </c>
      <c r="H465" s="25">
        <v>0</v>
      </c>
      <c r="I465" s="16">
        <f t="shared" si="173"/>
        <v>100</v>
      </c>
      <c r="J465" s="23">
        <v>747600</v>
      </c>
      <c r="K465" s="11">
        <v>747600</v>
      </c>
      <c r="L465" s="16">
        <f t="shared" si="174"/>
        <v>100</v>
      </c>
      <c r="M465" s="11">
        <v>289400</v>
      </c>
      <c r="N465" s="11">
        <f t="shared" si="175"/>
        <v>1037000</v>
      </c>
      <c r="O465" s="95">
        <f t="shared" si="176"/>
        <v>0.38710540395933657</v>
      </c>
      <c r="P465" s="104">
        <f t="shared" si="178"/>
        <v>1252400</v>
      </c>
      <c r="Q465" s="16">
        <f t="shared" si="177"/>
        <v>37.38</v>
      </c>
    </row>
    <row r="466" spans="1:17" s="76" customFormat="1" ht="12.75">
      <c r="A466" s="91" t="s">
        <v>820</v>
      </c>
      <c r="B466" s="91" t="s">
        <v>823</v>
      </c>
      <c r="C466" s="11">
        <v>3000000</v>
      </c>
      <c r="D466" s="92">
        <v>23</v>
      </c>
      <c r="E466" s="25">
        <v>18</v>
      </c>
      <c r="F466" s="16">
        <f t="shared" si="172"/>
        <v>78.26086956521739</v>
      </c>
      <c r="G466" s="92">
        <v>18</v>
      </c>
      <c r="H466" s="25">
        <v>5</v>
      </c>
      <c r="I466" s="16">
        <f t="shared" si="173"/>
        <v>78.26086956521739</v>
      </c>
      <c r="J466" s="23">
        <v>3399235</v>
      </c>
      <c r="K466" s="11">
        <v>2790813</v>
      </c>
      <c r="L466" s="16">
        <f t="shared" si="174"/>
        <v>82.10120806593248</v>
      </c>
      <c r="M466" s="11">
        <v>2135848</v>
      </c>
      <c r="N466" s="11">
        <f t="shared" si="175"/>
        <v>4926661</v>
      </c>
      <c r="O466" s="95">
        <f t="shared" si="176"/>
        <v>0.7653139067361374</v>
      </c>
      <c r="P466" s="104">
        <f t="shared" si="178"/>
        <v>209187</v>
      </c>
      <c r="Q466" s="16">
        <f t="shared" si="177"/>
        <v>93.0271</v>
      </c>
    </row>
    <row r="467" spans="1:17" s="76" customFormat="1" ht="12.75">
      <c r="A467" s="91" t="s">
        <v>827</v>
      </c>
      <c r="B467" s="91" t="s">
        <v>826</v>
      </c>
      <c r="C467" s="11">
        <v>1300000</v>
      </c>
      <c r="D467" s="92">
        <v>20</v>
      </c>
      <c r="E467" s="25">
        <v>11</v>
      </c>
      <c r="F467" s="16">
        <f t="shared" si="172"/>
        <v>55</v>
      </c>
      <c r="G467" s="92">
        <v>20</v>
      </c>
      <c r="H467" s="25">
        <v>0</v>
      </c>
      <c r="I467" s="16">
        <f t="shared" si="173"/>
        <v>100</v>
      </c>
      <c r="J467" s="23">
        <v>2085482</v>
      </c>
      <c r="K467" s="11">
        <v>1300000</v>
      </c>
      <c r="L467" s="16">
        <f t="shared" si="174"/>
        <v>62.33570944270917</v>
      </c>
      <c r="M467" s="11">
        <v>1295025</v>
      </c>
      <c r="N467" s="11">
        <f t="shared" si="175"/>
        <v>2595025</v>
      </c>
      <c r="O467" s="95">
        <f t="shared" si="176"/>
        <v>0.9961730769230769</v>
      </c>
      <c r="P467" s="104">
        <f t="shared" si="178"/>
        <v>0</v>
      </c>
      <c r="Q467" s="16">
        <f t="shared" si="177"/>
        <v>100</v>
      </c>
    </row>
    <row r="468" spans="1:17" s="76" customFormat="1" ht="12.75">
      <c r="A468" s="91" t="s">
        <v>828</v>
      </c>
      <c r="B468" s="106" t="s">
        <v>831</v>
      </c>
      <c r="C468" s="11">
        <v>2000000</v>
      </c>
      <c r="D468" s="92">
        <v>91</v>
      </c>
      <c r="E468" s="25">
        <v>55</v>
      </c>
      <c r="F468" s="16">
        <f t="shared" si="172"/>
        <v>60.43956043956044</v>
      </c>
      <c r="G468" s="92">
        <v>72</v>
      </c>
      <c r="H468" s="25">
        <v>19</v>
      </c>
      <c r="I468" s="16">
        <f t="shared" si="173"/>
        <v>79.12087912087912</v>
      </c>
      <c r="J468" s="23">
        <v>3557686</v>
      </c>
      <c r="K468" s="11">
        <v>2000000</v>
      </c>
      <c r="L468" s="16">
        <f t="shared" si="174"/>
        <v>56.216315886224926</v>
      </c>
      <c r="M468" s="11">
        <v>1170061</v>
      </c>
      <c r="N468" s="11">
        <f t="shared" si="175"/>
        <v>3170061</v>
      </c>
      <c r="O468" s="95">
        <f t="shared" si="176"/>
        <v>0.5850305</v>
      </c>
      <c r="P468" s="104">
        <f t="shared" si="178"/>
        <v>0</v>
      </c>
      <c r="Q468" s="16">
        <f t="shared" si="177"/>
        <v>100</v>
      </c>
    </row>
    <row r="469" spans="1:17" s="76" customFormat="1" ht="12.75">
      <c r="A469" s="91" t="s">
        <v>829</v>
      </c>
      <c r="B469" s="91" t="s">
        <v>830</v>
      </c>
      <c r="C469" s="11">
        <v>10000000</v>
      </c>
      <c r="D469" s="92">
        <v>114</v>
      </c>
      <c r="E469" s="25">
        <v>82</v>
      </c>
      <c r="F469" s="16">
        <f t="shared" si="172"/>
        <v>71.9298245614035</v>
      </c>
      <c r="G469" s="92">
        <v>96</v>
      </c>
      <c r="H469" s="25">
        <v>18</v>
      </c>
      <c r="I469" s="16">
        <f t="shared" si="173"/>
        <v>84.21052631578948</v>
      </c>
      <c r="J469" s="23">
        <v>14066435</v>
      </c>
      <c r="K469" s="11">
        <v>9999067</v>
      </c>
      <c r="L469" s="16">
        <f t="shared" si="174"/>
        <v>71.0845853977927</v>
      </c>
      <c r="M469" s="11">
        <v>28720439</v>
      </c>
      <c r="N469" s="11">
        <f t="shared" si="175"/>
        <v>38719506</v>
      </c>
      <c r="O469" s="95">
        <f t="shared" si="176"/>
        <v>2.872311886699029</v>
      </c>
      <c r="P469" s="104">
        <f t="shared" si="178"/>
        <v>933</v>
      </c>
      <c r="Q469" s="16">
        <f t="shared" si="177"/>
        <v>99.99067</v>
      </c>
    </row>
    <row r="470" spans="1:17" s="76" customFormat="1" ht="12.75">
      <c r="A470" s="91" t="s">
        <v>832</v>
      </c>
      <c r="B470" s="91" t="s">
        <v>833</v>
      </c>
      <c r="C470" s="11">
        <v>1000000</v>
      </c>
      <c r="D470" s="92">
        <v>14</v>
      </c>
      <c r="E470" s="25">
        <v>11</v>
      </c>
      <c r="F470" s="16">
        <f>E470*100/D470</f>
        <v>78.57142857142857</v>
      </c>
      <c r="G470" s="92">
        <v>11</v>
      </c>
      <c r="H470" s="25">
        <v>3</v>
      </c>
      <c r="I470" s="16">
        <f>G470*100/D470</f>
        <v>78.57142857142857</v>
      </c>
      <c r="J470" s="23">
        <v>1191363</v>
      </c>
      <c r="K470" s="11">
        <v>1000000</v>
      </c>
      <c r="L470" s="16">
        <f>K470*100/J470</f>
        <v>83.9374732973913</v>
      </c>
      <c r="M470" s="11">
        <v>1267531</v>
      </c>
      <c r="N470" s="11">
        <f t="shared" si="175"/>
        <v>2267531</v>
      </c>
      <c r="O470" s="95">
        <f>M470/K470</f>
        <v>1.267531</v>
      </c>
      <c r="P470" s="104">
        <f>C470-K470</f>
        <v>0</v>
      </c>
      <c r="Q470" s="16">
        <f>K470*100/C470</f>
        <v>100</v>
      </c>
    </row>
    <row r="471" spans="1:17" s="76" customFormat="1" ht="12.75">
      <c r="A471" s="117" t="s">
        <v>1040</v>
      </c>
      <c r="B471" s="118"/>
      <c r="C471" s="108">
        <f>SUM(C451:C470)</f>
        <v>62000000</v>
      </c>
      <c r="D471" s="109">
        <f>SUM(D451:D470)</f>
        <v>1045</v>
      </c>
      <c r="E471" s="110">
        <f>SUM(E451:E470)</f>
        <v>717</v>
      </c>
      <c r="F471" s="111">
        <f>E471*100/D471</f>
        <v>68.61244019138756</v>
      </c>
      <c r="G471" s="109">
        <f>SUM(G451:G470)</f>
        <v>865</v>
      </c>
      <c r="H471" s="110">
        <f>SUM(H451:H470)</f>
        <v>180</v>
      </c>
      <c r="I471" s="111">
        <f>G471*100/D471</f>
        <v>82.77511961722487</v>
      </c>
      <c r="J471" s="112">
        <f>SUM(J451:J470)</f>
        <v>76521537</v>
      </c>
      <c r="K471" s="108">
        <f>SUM(K451:K470)</f>
        <v>56278827</v>
      </c>
      <c r="L471" s="111">
        <f>K471*100/J471</f>
        <v>73.5463886461141</v>
      </c>
      <c r="M471" s="108">
        <f>SUM(M451:M470)</f>
        <v>111815773</v>
      </c>
      <c r="N471" s="108">
        <f>SUM(N451:N470)</f>
        <v>168094600</v>
      </c>
      <c r="O471" s="113">
        <f>M471/K471</f>
        <v>1.9868177600787593</v>
      </c>
      <c r="P471" s="108">
        <f>SUM(P451:P470)</f>
        <v>5721173</v>
      </c>
      <c r="Q471" s="111">
        <f>K471*100/C471</f>
        <v>90.77230161290322</v>
      </c>
    </row>
    <row r="472" spans="1:17" s="76" customFormat="1" ht="12.75">
      <c r="A472" s="69"/>
      <c r="B472" s="70"/>
      <c r="C472" s="71"/>
      <c r="D472" s="90"/>
      <c r="E472" s="72"/>
      <c r="F472" s="73"/>
      <c r="G472" s="90"/>
      <c r="H472" s="72"/>
      <c r="I472" s="73"/>
      <c r="J472" s="74"/>
      <c r="K472" s="71"/>
      <c r="L472" s="73"/>
      <c r="M472" s="71"/>
      <c r="N472" s="71"/>
      <c r="O472" s="103"/>
      <c r="P472" s="71"/>
      <c r="Q472" s="73"/>
    </row>
    <row r="473" spans="1:17" s="76" customFormat="1" ht="12.75">
      <c r="A473" s="2" t="s">
        <v>0</v>
      </c>
      <c r="B473" s="54" t="s">
        <v>133</v>
      </c>
      <c r="C473" s="119" t="s">
        <v>86</v>
      </c>
      <c r="D473" s="130" t="s">
        <v>79</v>
      </c>
      <c r="E473" s="131"/>
      <c r="F473" s="131"/>
      <c r="G473" s="132"/>
      <c r="H473" s="132"/>
      <c r="I473" s="133"/>
      <c r="J473" s="119" t="s">
        <v>88</v>
      </c>
      <c r="K473" s="134" t="s">
        <v>89</v>
      </c>
      <c r="L473" s="122" t="s">
        <v>85</v>
      </c>
      <c r="M473" s="119" t="s">
        <v>130</v>
      </c>
      <c r="N473" s="119" t="s">
        <v>129</v>
      </c>
      <c r="O473" s="122" t="s">
        <v>456</v>
      </c>
      <c r="P473" s="40" t="s">
        <v>114</v>
      </c>
      <c r="Q473" s="122" t="s">
        <v>87</v>
      </c>
    </row>
    <row r="474" spans="1:17" s="76" customFormat="1" ht="12.75">
      <c r="A474" s="5"/>
      <c r="B474" s="53" t="s">
        <v>845</v>
      </c>
      <c r="C474" s="120"/>
      <c r="D474" s="125" t="s">
        <v>78</v>
      </c>
      <c r="E474" s="127" t="s">
        <v>80</v>
      </c>
      <c r="F474" s="127" t="s">
        <v>81</v>
      </c>
      <c r="G474" s="125" t="s">
        <v>83</v>
      </c>
      <c r="H474" s="127" t="s">
        <v>82</v>
      </c>
      <c r="I474" s="128" t="s">
        <v>84</v>
      </c>
      <c r="J474" s="120"/>
      <c r="K474" s="135"/>
      <c r="L474" s="123"/>
      <c r="M474" s="137"/>
      <c r="N474" s="120"/>
      <c r="O474" s="123"/>
      <c r="P474" s="42" t="s">
        <v>115</v>
      </c>
      <c r="Q474" s="123"/>
    </row>
    <row r="475" spans="1:17" s="76" customFormat="1" ht="48.75" customHeight="1">
      <c r="A475" s="3"/>
      <c r="B475" s="51" t="s">
        <v>537</v>
      </c>
      <c r="C475" s="121"/>
      <c r="D475" s="126"/>
      <c r="E475" s="126"/>
      <c r="F475" s="126"/>
      <c r="G475" s="126"/>
      <c r="H475" s="126"/>
      <c r="I475" s="129"/>
      <c r="J475" s="121"/>
      <c r="K475" s="136"/>
      <c r="L475" s="124"/>
      <c r="M475" s="138"/>
      <c r="N475" s="121"/>
      <c r="O475" s="124"/>
      <c r="P475" s="43"/>
      <c r="Q475" s="124"/>
    </row>
    <row r="476" spans="1:17" s="76" customFormat="1" ht="12.75">
      <c r="A476" s="91" t="s">
        <v>834</v>
      </c>
      <c r="B476" s="91" t="s">
        <v>849</v>
      </c>
      <c r="C476" s="11">
        <v>1600000</v>
      </c>
      <c r="D476" s="92">
        <v>25</v>
      </c>
      <c r="E476" s="25">
        <v>18</v>
      </c>
      <c r="F476" s="16">
        <f>E476*100/D476</f>
        <v>72</v>
      </c>
      <c r="G476" s="92">
        <v>25</v>
      </c>
      <c r="H476" s="25">
        <v>0</v>
      </c>
      <c r="I476" s="16">
        <f>G476*100/D476</f>
        <v>100</v>
      </c>
      <c r="J476" s="23">
        <v>2260372</v>
      </c>
      <c r="K476" s="11">
        <v>1586262</v>
      </c>
      <c r="L476" s="16">
        <f>K476*100/J476</f>
        <v>70.17703280698929</v>
      </c>
      <c r="M476" s="11">
        <v>4047228</v>
      </c>
      <c r="N476" s="11">
        <f aca="true" t="shared" si="179" ref="N476:N485">K476+M476</f>
        <v>5633490</v>
      </c>
      <c r="O476" s="95">
        <f>M476/K476</f>
        <v>2.551424670073418</v>
      </c>
      <c r="P476" s="11">
        <f aca="true" t="shared" si="180" ref="P476:P485">C476-K476</f>
        <v>13738</v>
      </c>
      <c r="Q476" s="16">
        <f>K476*100/C476</f>
        <v>99.141375</v>
      </c>
    </row>
    <row r="477" spans="1:17" s="76" customFormat="1" ht="12.75">
      <c r="A477" s="91" t="s">
        <v>835</v>
      </c>
      <c r="B477" s="91" t="s">
        <v>848</v>
      </c>
      <c r="C477" s="11">
        <v>7000000</v>
      </c>
      <c r="D477" s="92">
        <v>73</v>
      </c>
      <c r="E477" s="25">
        <v>46</v>
      </c>
      <c r="F477" s="16">
        <f>E477*100/D477</f>
        <v>63.013698630136986</v>
      </c>
      <c r="G477" s="92">
        <v>53</v>
      </c>
      <c r="H477" s="25">
        <v>20</v>
      </c>
      <c r="I477" s="16">
        <f>G477*100/D477</f>
        <v>72.6027397260274</v>
      </c>
      <c r="J477" s="23">
        <v>8830993</v>
      </c>
      <c r="K477" s="11">
        <v>6951746</v>
      </c>
      <c r="L477" s="16">
        <f>K477*100/J477</f>
        <v>78.71986762983506</v>
      </c>
      <c r="M477" s="11">
        <v>7212526</v>
      </c>
      <c r="N477" s="11">
        <f t="shared" si="179"/>
        <v>14164272</v>
      </c>
      <c r="O477" s="95">
        <f>M477/K477</f>
        <v>1.037512878059699</v>
      </c>
      <c r="P477" s="11">
        <f t="shared" si="180"/>
        <v>48254</v>
      </c>
      <c r="Q477" s="16">
        <f>K477*100/C477</f>
        <v>99.31065714285714</v>
      </c>
    </row>
    <row r="478" spans="1:17" s="76" customFormat="1" ht="12.75">
      <c r="A478" s="91" t="s">
        <v>836</v>
      </c>
      <c r="B478" s="91" t="s">
        <v>847</v>
      </c>
      <c r="C478" s="11">
        <v>8400000</v>
      </c>
      <c r="D478" s="92">
        <v>26</v>
      </c>
      <c r="E478" s="25">
        <v>25</v>
      </c>
      <c r="F478" s="16">
        <f>E478*100/D478</f>
        <v>96.15384615384616</v>
      </c>
      <c r="G478" s="92">
        <v>25</v>
      </c>
      <c r="H478" s="25">
        <v>1</v>
      </c>
      <c r="I478" s="16">
        <f>G478*100/D478</f>
        <v>96.15384615384616</v>
      </c>
      <c r="J478" s="23">
        <v>8803315</v>
      </c>
      <c r="K478" s="11">
        <v>7959602</v>
      </c>
      <c r="L478" s="16">
        <f>K478*100/J478</f>
        <v>90.41596262317093</v>
      </c>
      <c r="M478" s="11">
        <v>20480403</v>
      </c>
      <c r="N478" s="11">
        <f t="shared" si="179"/>
        <v>28440005</v>
      </c>
      <c r="O478" s="95">
        <f>M478/K478</f>
        <v>2.5730436019288403</v>
      </c>
      <c r="P478" s="11">
        <f t="shared" si="180"/>
        <v>440398</v>
      </c>
      <c r="Q478" s="16">
        <f>K478*100/C478</f>
        <v>94.75716666666666</v>
      </c>
    </row>
    <row r="479" spans="1:17" s="76" customFormat="1" ht="12.75">
      <c r="A479" s="91" t="s">
        <v>837</v>
      </c>
      <c r="B479" s="91" t="s">
        <v>851</v>
      </c>
      <c r="C479" s="11">
        <v>2500000</v>
      </c>
      <c r="D479" s="92">
        <v>87</v>
      </c>
      <c r="E479" s="25">
        <v>46</v>
      </c>
      <c r="F479" s="16">
        <f>E479*100/D479</f>
        <v>52.87356321839081</v>
      </c>
      <c r="G479" s="92">
        <v>67</v>
      </c>
      <c r="H479" s="25">
        <v>20</v>
      </c>
      <c r="I479" s="16">
        <f>G479*100/D479</f>
        <v>77.01149425287356</v>
      </c>
      <c r="J479" s="23">
        <v>4271205</v>
      </c>
      <c r="K479" s="11">
        <v>2477874</v>
      </c>
      <c r="L479" s="16">
        <f>K479*100/J479</f>
        <v>58.01346458435032</v>
      </c>
      <c r="M479" s="11">
        <v>6570641</v>
      </c>
      <c r="N479" s="11">
        <f t="shared" si="179"/>
        <v>9048515</v>
      </c>
      <c r="O479" s="95">
        <f>M479/K479</f>
        <v>2.651725228966445</v>
      </c>
      <c r="P479" s="11">
        <f t="shared" si="180"/>
        <v>22126</v>
      </c>
      <c r="Q479" s="16">
        <f>K479*100/C479</f>
        <v>99.11496</v>
      </c>
    </row>
    <row r="480" spans="1:17" s="76" customFormat="1" ht="12.75">
      <c r="A480" s="91" t="s">
        <v>838</v>
      </c>
      <c r="B480" s="91" t="s">
        <v>846</v>
      </c>
      <c r="C480" s="11">
        <v>1200000</v>
      </c>
      <c r="D480" s="92">
        <v>99</v>
      </c>
      <c r="E480" s="25">
        <v>46</v>
      </c>
      <c r="F480" s="16">
        <f>E480*100/D480</f>
        <v>46.464646464646464</v>
      </c>
      <c r="G480" s="92">
        <v>76</v>
      </c>
      <c r="H480" s="25">
        <v>23</v>
      </c>
      <c r="I480" s="16">
        <f>G480*100/D480</f>
        <v>76.76767676767676</v>
      </c>
      <c r="J480" s="23">
        <v>2495092</v>
      </c>
      <c r="K480" s="11">
        <v>1200000</v>
      </c>
      <c r="L480" s="16">
        <f>K480*100/J480</f>
        <v>48.09441896330877</v>
      </c>
      <c r="M480" s="11">
        <v>2105690</v>
      </c>
      <c r="N480" s="11">
        <f t="shared" si="179"/>
        <v>3305690</v>
      </c>
      <c r="O480" s="95">
        <f>M480/K480</f>
        <v>1.7547416666666666</v>
      </c>
      <c r="P480" s="11">
        <f t="shared" si="180"/>
        <v>0</v>
      </c>
      <c r="Q480" s="16">
        <f>K480*100/C480</f>
        <v>100</v>
      </c>
    </row>
    <row r="481" spans="1:17" s="76" customFormat="1" ht="12.75">
      <c r="A481" s="91" t="s">
        <v>839</v>
      </c>
      <c r="B481" s="91" t="s">
        <v>850</v>
      </c>
      <c r="C481" s="11">
        <v>3000000</v>
      </c>
      <c r="D481" s="92">
        <v>17</v>
      </c>
      <c r="E481" s="25">
        <v>14</v>
      </c>
      <c r="F481" s="16">
        <f aca="true" t="shared" si="181" ref="F481:F495">E481*100/D481</f>
        <v>82.3529411764706</v>
      </c>
      <c r="G481" s="92">
        <v>14</v>
      </c>
      <c r="H481" s="25">
        <v>3</v>
      </c>
      <c r="I481" s="16">
        <f aca="true" t="shared" si="182" ref="I481:I495">G481*100/D481</f>
        <v>82.3529411764706</v>
      </c>
      <c r="J481" s="23">
        <v>1324780</v>
      </c>
      <c r="K481" s="11">
        <v>1025644</v>
      </c>
      <c r="L481" s="16">
        <f aca="true" t="shared" si="183" ref="L481:L495">K481*100/J481</f>
        <v>77.41994897265961</v>
      </c>
      <c r="M481" s="11">
        <v>1505275</v>
      </c>
      <c r="N481" s="11">
        <f t="shared" si="179"/>
        <v>2530919</v>
      </c>
      <c r="O481" s="95">
        <f aca="true" t="shared" si="184" ref="O481:O495">M481/K481</f>
        <v>1.4676388688472803</v>
      </c>
      <c r="P481" s="11">
        <f t="shared" si="180"/>
        <v>1974356</v>
      </c>
      <c r="Q481" s="16">
        <f aca="true" t="shared" si="185" ref="Q481:Q495">K481*100/C481</f>
        <v>34.18813333333333</v>
      </c>
    </row>
    <row r="482" spans="1:17" s="76" customFormat="1" ht="12.75">
      <c r="A482" s="91" t="s">
        <v>840</v>
      </c>
      <c r="B482" s="91" t="s">
        <v>852</v>
      </c>
      <c r="C482" s="11">
        <v>1000000</v>
      </c>
      <c r="D482" s="92">
        <v>29</v>
      </c>
      <c r="E482" s="25">
        <v>23</v>
      </c>
      <c r="F482" s="16">
        <f t="shared" si="181"/>
        <v>79.3103448275862</v>
      </c>
      <c r="G482" s="92">
        <v>23</v>
      </c>
      <c r="H482" s="25">
        <v>6</v>
      </c>
      <c r="I482" s="16">
        <f t="shared" si="182"/>
        <v>79.3103448275862</v>
      </c>
      <c r="J482" s="23">
        <v>1033993</v>
      </c>
      <c r="K482" s="11">
        <v>812753</v>
      </c>
      <c r="L482" s="16">
        <f t="shared" si="183"/>
        <v>78.60333677307293</v>
      </c>
      <c r="M482" s="11">
        <v>524717</v>
      </c>
      <c r="N482" s="11">
        <f t="shared" si="179"/>
        <v>1337470</v>
      </c>
      <c r="O482" s="95">
        <f t="shared" si="184"/>
        <v>0.6456045071503889</v>
      </c>
      <c r="P482" s="11">
        <f t="shared" si="180"/>
        <v>187247</v>
      </c>
      <c r="Q482" s="16">
        <f t="shared" si="185"/>
        <v>81.2753</v>
      </c>
    </row>
    <row r="483" spans="1:17" s="76" customFormat="1" ht="12.75">
      <c r="A483" s="91" t="s">
        <v>841</v>
      </c>
      <c r="B483" s="91" t="s">
        <v>856</v>
      </c>
      <c r="C483" s="11">
        <v>4000000</v>
      </c>
      <c r="D483" s="92">
        <v>47</v>
      </c>
      <c r="E483" s="25">
        <v>38</v>
      </c>
      <c r="F483" s="16">
        <f t="shared" si="181"/>
        <v>80.85106382978724</v>
      </c>
      <c r="G483" s="92">
        <v>38</v>
      </c>
      <c r="H483" s="25">
        <v>9</v>
      </c>
      <c r="I483" s="16">
        <f t="shared" si="182"/>
        <v>80.85106382978724</v>
      </c>
      <c r="J483" s="23">
        <v>4692284</v>
      </c>
      <c r="K483" s="11">
        <v>3884587</v>
      </c>
      <c r="L483" s="16">
        <f t="shared" si="183"/>
        <v>82.78669833283749</v>
      </c>
      <c r="M483" s="11">
        <v>8390552</v>
      </c>
      <c r="N483" s="11">
        <f t="shared" si="179"/>
        <v>12275139</v>
      </c>
      <c r="O483" s="95">
        <f t="shared" si="184"/>
        <v>2.1599598618849316</v>
      </c>
      <c r="P483" s="11">
        <f t="shared" si="180"/>
        <v>115413</v>
      </c>
      <c r="Q483" s="16">
        <f t="shared" si="185"/>
        <v>97.114675</v>
      </c>
    </row>
    <row r="484" spans="1:17" s="76" customFormat="1" ht="12.75">
      <c r="A484" s="91" t="s">
        <v>842</v>
      </c>
      <c r="B484" s="91" t="s">
        <v>855</v>
      </c>
      <c r="C484" s="11">
        <v>2500000</v>
      </c>
      <c r="D484" s="92">
        <v>88</v>
      </c>
      <c r="E484" s="25">
        <v>66</v>
      </c>
      <c r="F484" s="16">
        <f t="shared" si="181"/>
        <v>75</v>
      </c>
      <c r="G484" s="92">
        <v>77</v>
      </c>
      <c r="H484" s="25">
        <v>11</v>
      </c>
      <c r="I484" s="16">
        <f t="shared" si="182"/>
        <v>87.5</v>
      </c>
      <c r="J484" s="23">
        <v>3430402</v>
      </c>
      <c r="K484" s="11">
        <v>2500000</v>
      </c>
      <c r="L484" s="16">
        <f t="shared" si="183"/>
        <v>72.87775601809933</v>
      </c>
      <c r="M484" s="11">
        <v>2532708</v>
      </c>
      <c r="N484" s="11">
        <f t="shared" si="179"/>
        <v>5032708</v>
      </c>
      <c r="O484" s="95">
        <f t="shared" si="184"/>
        <v>1.0130832</v>
      </c>
      <c r="P484" s="11">
        <f t="shared" si="180"/>
        <v>0</v>
      </c>
      <c r="Q484" s="16">
        <f t="shared" si="185"/>
        <v>100</v>
      </c>
    </row>
    <row r="485" spans="1:17" s="76" customFormat="1" ht="12.75">
      <c r="A485" s="91" t="s">
        <v>843</v>
      </c>
      <c r="B485" s="91" t="s">
        <v>854</v>
      </c>
      <c r="C485" s="11">
        <v>3500000</v>
      </c>
      <c r="D485" s="92">
        <v>23</v>
      </c>
      <c r="E485" s="25">
        <v>15</v>
      </c>
      <c r="F485" s="16">
        <f t="shared" si="181"/>
        <v>65.21739130434783</v>
      </c>
      <c r="G485" s="92">
        <v>21</v>
      </c>
      <c r="H485" s="25">
        <v>2</v>
      </c>
      <c r="I485" s="16">
        <f t="shared" si="182"/>
        <v>91.30434782608695</v>
      </c>
      <c r="J485" s="23">
        <v>4879541</v>
      </c>
      <c r="K485" s="11">
        <v>3447856</v>
      </c>
      <c r="L485" s="16">
        <f t="shared" si="183"/>
        <v>70.65943292617072</v>
      </c>
      <c r="M485" s="11">
        <v>4525187</v>
      </c>
      <c r="N485" s="11">
        <f t="shared" si="179"/>
        <v>7973043</v>
      </c>
      <c r="O485" s="95">
        <f t="shared" si="184"/>
        <v>1.3124640356209771</v>
      </c>
      <c r="P485" s="11">
        <f t="shared" si="180"/>
        <v>52144</v>
      </c>
      <c r="Q485" s="16">
        <f t="shared" si="185"/>
        <v>98.51017142857143</v>
      </c>
    </row>
    <row r="486" spans="1:17" s="76" customFormat="1" ht="12.75">
      <c r="A486" s="91" t="s">
        <v>844</v>
      </c>
      <c r="B486" s="91" t="s">
        <v>853</v>
      </c>
      <c r="C486" s="11">
        <v>3000000</v>
      </c>
      <c r="D486" s="114">
        <v>72</v>
      </c>
      <c r="E486" s="115">
        <v>51</v>
      </c>
      <c r="F486" s="105">
        <f t="shared" si="181"/>
        <v>70.83333333333333</v>
      </c>
      <c r="G486" s="114">
        <v>55</v>
      </c>
      <c r="H486" s="115">
        <v>17</v>
      </c>
      <c r="I486" s="105">
        <f t="shared" si="182"/>
        <v>76.38888888888889</v>
      </c>
      <c r="J486" s="116">
        <v>4105808</v>
      </c>
      <c r="K486" s="104">
        <v>2996336</v>
      </c>
      <c r="L486" s="105">
        <f t="shared" si="183"/>
        <v>72.97798630622766</v>
      </c>
      <c r="M486" s="104">
        <v>19716465</v>
      </c>
      <c r="N486" s="11">
        <f aca="true" t="shared" si="186" ref="N486:N496">K486+M486</f>
        <v>22712801</v>
      </c>
      <c r="O486" s="107">
        <f t="shared" si="184"/>
        <v>6.580191607349777</v>
      </c>
      <c r="P486" s="11">
        <f aca="true" t="shared" si="187" ref="P486:P496">C486-K486</f>
        <v>3664</v>
      </c>
      <c r="Q486" s="16">
        <f t="shared" si="185"/>
        <v>99.87786666666666</v>
      </c>
    </row>
    <row r="487" spans="1:17" s="76" customFormat="1" ht="12.75">
      <c r="A487" s="91" t="s">
        <v>857</v>
      </c>
      <c r="B487" s="91" t="s">
        <v>862</v>
      </c>
      <c r="C487" s="11">
        <v>1000000</v>
      </c>
      <c r="D487" s="92">
        <v>8</v>
      </c>
      <c r="E487" s="25">
        <v>3</v>
      </c>
      <c r="F487" s="16">
        <f t="shared" si="181"/>
        <v>37.5</v>
      </c>
      <c r="G487" s="92">
        <v>3</v>
      </c>
      <c r="H487" s="25">
        <v>5</v>
      </c>
      <c r="I487" s="16">
        <f t="shared" si="182"/>
        <v>37.5</v>
      </c>
      <c r="J487" s="23">
        <v>1313408</v>
      </c>
      <c r="K487" s="11">
        <v>550000</v>
      </c>
      <c r="L487" s="16">
        <f t="shared" si="183"/>
        <v>41.875791833154665</v>
      </c>
      <c r="M487" s="11">
        <v>200000</v>
      </c>
      <c r="N487" s="11">
        <f t="shared" si="186"/>
        <v>750000</v>
      </c>
      <c r="O487" s="95">
        <f t="shared" si="184"/>
        <v>0.36363636363636365</v>
      </c>
      <c r="P487" s="11">
        <f t="shared" si="187"/>
        <v>450000</v>
      </c>
      <c r="Q487" s="16">
        <f t="shared" si="185"/>
        <v>55</v>
      </c>
    </row>
    <row r="488" spans="1:17" s="76" customFormat="1" ht="12.75">
      <c r="A488" s="91" t="s">
        <v>858</v>
      </c>
      <c r="B488" s="91" t="s">
        <v>863</v>
      </c>
      <c r="C488" s="11">
        <v>1800000</v>
      </c>
      <c r="D488" s="92">
        <v>62</v>
      </c>
      <c r="E488" s="25">
        <v>46</v>
      </c>
      <c r="F488" s="16">
        <f t="shared" si="181"/>
        <v>74.19354838709677</v>
      </c>
      <c r="G488" s="92">
        <v>58</v>
      </c>
      <c r="H488" s="25">
        <v>4</v>
      </c>
      <c r="I488" s="16">
        <f t="shared" si="182"/>
        <v>93.54838709677419</v>
      </c>
      <c r="J488" s="23">
        <v>2557026</v>
      </c>
      <c r="K488" s="11">
        <v>1799998</v>
      </c>
      <c r="L488" s="16">
        <f t="shared" si="183"/>
        <v>70.39420013719062</v>
      </c>
      <c r="M488" s="11">
        <v>4714121</v>
      </c>
      <c r="N488" s="11">
        <f t="shared" si="186"/>
        <v>6514119</v>
      </c>
      <c r="O488" s="95">
        <f t="shared" si="184"/>
        <v>2.618959021065579</v>
      </c>
      <c r="P488" s="11">
        <f t="shared" si="187"/>
        <v>2</v>
      </c>
      <c r="Q488" s="16">
        <f t="shared" si="185"/>
        <v>99.99988888888889</v>
      </c>
    </row>
    <row r="489" spans="1:17" s="76" customFormat="1" ht="12.75">
      <c r="A489" s="91" t="s">
        <v>859</v>
      </c>
      <c r="B489" s="91" t="s">
        <v>864</v>
      </c>
      <c r="C489" s="11">
        <v>3000000</v>
      </c>
      <c r="D489" s="92">
        <v>34</v>
      </c>
      <c r="E489" s="25">
        <v>20</v>
      </c>
      <c r="F489" s="16">
        <f t="shared" si="181"/>
        <v>58.8235294117647</v>
      </c>
      <c r="G489" s="92">
        <v>31</v>
      </c>
      <c r="H489" s="25">
        <v>3</v>
      </c>
      <c r="I489" s="16">
        <f t="shared" si="182"/>
        <v>91.17647058823529</v>
      </c>
      <c r="J489" s="23">
        <v>4814968</v>
      </c>
      <c r="K489" s="11">
        <v>2812000</v>
      </c>
      <c r="L489" s="16">
        <f t="shared" si="183"/>
        <v>58.4012188658367</v>
      </c>
      <c r="M489" s="11">
        <v>6133013</v>
      </c>
      <c r="N489" s="11">
        <f t="shared" si="186"/>
        <v>8945013</v>
      </c>
      <c r="O489" s="95">
        <f t="shared" si="184"/>
        <v>2.1810145803698435</v>
      </c>
      <c r="P489" s="11">
        <f t="shared" si="187"/>
        <v>188000</v>
      </c>
      <c r="Q489" s="16">
        <f t="shared" si="185"/>
        <v>93.73333333333333</v>
      </c>
    </row>
    <row r="490" spans="1:17" s="76" customFormat="1" ht="12.75">
      <c r="A490" s="91" t="s">
        <v>860</v>
      </c>
      <c r="B490" s="91" t="s">
        <v>865</v>
      </c>
      <c r="C490" s="11">
        <v>3000000</v>
      </c>
      <c r="D490" s="92">
        <v>44</v>
      </c>
      <c r="E490" s="25">
        <v>37</v>
      </c>
      <c r="F490" s="16">
        <f t="shared" si="181"/>
        <v>84.0909090909091</v>
      </c>
      <c r="G490" s="92">
        <v>37</v>
      </c>
      <c r="H490" s="25">
        <v>7</v>
      </c>
      <c r="I490" s="16">
        <f t="shared" si="182"/>
        <v>84.0909090909091</v>
      </c>
      <c r="J490" s="23">
        <v>2382965</v>
      </c>
      <c r="K490" s="11">
        <v>1999580</v>
      </c>
      <c r="L490" s="16">
        <f t="shared" si="183"/>
        <v>83.91142966850121</v>
      </c>
      <c r="M490" s="11">
        <v>3499995</v>
      </c>
      <c r="N490" s="11">
        <f t="shared" si="186"/>
        <v>5499575</v>
      </c>
      <c r="O490" s="95">
        <f t="shared" si="184"/>
        <v>1.7503650766660999</v>
      </c>
      <c r="P490" s="11">
        <f t="shared" si="187"/>
        <v>1000420</v>
      </c>
      <c r="Q490" s="16">
        <f t="shared" si="185"/>
        <v>66.65266666666666</v>
      </c>
    </row>
    <row r="491" spans="1:17" s="76" customFormat="1" ht="12.75">
      <c r="A491" s="91" t="s">
        <v>861</v>
      </c>
      <c r="B491" s="106" t="s">
        <v>866</v>
      </c>
      <c r="C491" s="11">
        <v>4000000</v>
      </c>
      <c r="D491" s="92">
        <v>106</v>
      </c>
      <c r="E491" s="25">
        <v>94</v>
      </c>
      <c r="F491" s="16">
        <f t="shared" si="181"/>
        <v>88.67924528301887</v>
      </c>
      <c r="G491" s="92">
        <v>94</v>
      </c>
      <c r="H491" s="25">
        <v>12</v>
      </c>
      <c r="I491" s="16">
        <f t="shared" si="182"/>
        <v>88.67924528301887</v>
      </c>
      <c r="J491" s="23">
        <v>4274159</v>
      </c>
      <c r="K491" s="11">
        <v>3775359</v>
      </c>
      <c r="L491" s="16">
        <f t="shared" si="183"/>
        <v>88.32986793425326</v>
      </c>
      <c r="M491" s="11">
        <v>1984945</v>
      </c>
      <c r="N491" s="11">
        <f t="shared" si="186"/>
        <v>5760304</v>
      </c>
      <c r="O491" s="95">
        <f t="shared" si="184"/>
        <v>0.5257632452966724</v>
      </c>
      <c r="P491" s="11">
        <f t="shared" si="187"/>
        <v>224641</v>
      </c>
      <c r="Q491" s="16">
        <f t="shared" si="185"/>
        <v>94.383975</v>
      </c>
    </row>
    <row r="492" spans="1:17" s="76" customFormat="1" ht="12.75">
      <c r="A492" s="91" t="s">
        <v>867</v>
      </c>
      <c r="B492" s="91" t="s">
        <v>868</v>
      </c>
      <c r="C492" s="11">
        <v>3000000</v>
      </c>
      <c r="D492" s="92">
        <v>26</v>
      </c>
      <c r="E492" s="25">
        <v>19</v>
      </c>
      <c r="F492" s="16">
        <f t="shared" si="181"/>
        <v>73.07692307692308</v>
      </c>
      <c r="G492" s="92">
        <v>22</v>
      </c>
      <c r="H492" s="25">
        <v>4</v>
      </c>
      <c r="I492" s="16">
        <f t="shared" si="182"/>
        <v>84.61538461538461</v>
      </c>
      <c r="J492" s="23">
        <v>3830233</v>
      </c>
      <c r="K492" s="11">
        <v>2988743</v>
      </c>
      <c r="L492" s="16">
        <f t="shared" si="183"/>
        <v>78.03031826001185</v>
      </c>
      <c r="M492" s="11">
        <v>1933092</v>
      </c>
      <c r="N492" s="11">
        <f t="shared" si="186"/>
        <v>4921835</v>
      </c>
      <c r="O492" s="95">
        <f t="shared" si="184"/>
        <v>0.6467909753364541</v>
      </c>
      <c r="P492" s="11">
        <f t="shared" si="187"/>
        <v>11257</v>
      </c>
      <c r="Q492" s="16">
        <f t="shared" si="185"/>
        <v>99.62476666666667</v>
      </c>
    </row>
    <row r="493" spans="1:17" s="76" customFormat="1" ht="12.75">
      <c r="A493" s="91" t="s">
        <v>869</v>
      </c>
      <c r="B493" s="91" t="s">
        <v>872</v>
      </c>
      <c r="C493" s="11">
        <v>1300000</v>
      </c>
      <c r="D493" s="92">
        <v>17</v>
      </c>
      <c r="E493" s="25">
        <v>13</v>
      </c>
      <c r="F493" s="16">
        <f t="shared" si="181"/>
        <v>76.47058823529412</v>
      </c>
      <c r="G493" s="92">
        <v>16</v>
      </c>
      <c r="H493" s="25">
        <v>1</v>
      </c>
      <c r="I493" s="16">
        <f t="shared" si="182"/>
        <v>94.11764705882354</v>
      </c>
      <c r="J493" s="23">
        <v>1715455</v>
      </c>
      <c r="K493" s="11">
        <v>1300000</v>
      </c>
      <c r="L493" s="16">
        <f t="shared" si="183"/>
        <v>75.78164393703128</v>
      </c>
      <c r="M493" s="11">
        <v>1282880</v>
      </c>
      <c r="N493" s="11">
        <f t="shared" si="186"/>
        <v>2582880</v>
      </c>
      <c r="O493" s="95">
        <f t="shared" si="184"/>
        <v>0.9868307692307692</v>
      </c>
      <c r="P493" s="11">
        <f t="shared" si="187"/>
        <v>0</v>
      </c>
      <c r="Q493" s="16">
        <f t="shared" si="185"/>
        <v>100</v>
      </c>
    </row>
    <row r="494" spans="1:17" s="76" customFormat="1" ht="12.75">
      <c r="A494" s="91" t="s">
        <v>870</v>
      </c>
      <c r="B494" s="91" t="s">
        <v>873</v>
      </c>
      <c r="C494" s="11">
        <v>1200000</v>
      </c>
      <c r="D494" s="92">
        <v>26</v>
      </c>
      <c r="E494" s="25">
        <v>17</v>
      </c>
      <c r="F494" s="16">
        <f t="shared" si="181"/>
        <v>65.38461538461539</v>
      </c>
      <c r="G494" s="92">
        <v>25</v>
      </c>
      <c r="H494" s="25">
        <v>1</v>
      </c>
      <c r="I494" s="16">
        <f t="shared" si="182"/>
        <v>96.15384615384616</v>
      </c>
      <c r="J494" s="23">
        <v>1906016</v>
      </c>
      <c r="K494" s="11">
        <v>1200000</v>
      </c>
      <c r="L494" s="16">
        <f t="shared" si="183"/>
        <v>62.95854809193627</v>
      </c>
      <c r="M494" s="11">
        <v>2261379</v>
      </c>
      <c r="N494" s="11">
        <f t="shared" si="186"/>
        <v>3461379</v>
      </c>
      <c r="O494" s="95">
        <f t="shared" si="184"/>
        <v>1.8844825</v>
      </c>
      <c r="P494" s="11">
        <f t="shared" si="187"/>
        <v>0</v>
      </c>
      <c r="Q494" s="16">
        <f t="shared" si="185"/>
        <v>100</v>
      </c>
    </row>
    <row r="495" spans="1:17" s="76" customFormat="1" ht="12.75">
      <c r="A495" s="91" t="s">
        <v>871</v>
      </c>
      <c r="B495" s="91" t="s">
        <v>874</v>
      </c>
      <c r="C495" s="11">
        <v>10000000</v>
      </c>
      <c r="D495" s="92">
        <v>122</v>
      </c>
      <c r="E495" s="25">
        <v>83</v>
      </c>
      <c r="F495" s="16">
        <f t="shared" si="181"/>
        <v>68.0327868852459</v>
      </c>
      <c r="G495" s="92">
        <v>98</v>
      </c>
      <c r="H495" s="25">
        <v>24</v>
      </c>
      <c r="I495" s="16">
        <f t="shared" si="182"/>
        <v>80.32786885245902</v>
      </c>
      <c r="J495" s="23">
        <v>14284577</v>
      </c>
      <c r="K495" s="11">
        <v>10000000</v>
      </c>
      <c r="L495" s="16">
        <f t="shared" si="183"/>
        <v>70.00557314367796</v>
      </c>
      <c r="M495" s="11">
        <v>24960932</v>
      </c>
      <c r="N495" s="11">
        <f t="shared" si="186"/>
        <v>34960932</v>
      </c>
      <c r="O495" s="95">
        <f t="shared" si="184"/>
        <v>2.4960932</v>
      </c>
      <c r="P495" s="11">
        <f t="shared" si="187"/>
        <v>0</v>
      </c>
      <c r="Q495" s="16">
        <f t="shared" si="185"/>
        <v>100</v>
      </c>
    </row>
    <row r="496" spans="1:17" s="76" customFormat="1" ht="12.75">
      <c r="A496" s="91" t="s">
        <v>875</v>
      </c>
      <c r="B496" s="91" t="s">
        <v>876</v>
      </c>
      <c r="C496" s="11">
        <v>1000000</v>
      </c>
      <c r="D496" s="92">
        <v>9</v>
      </c>
      <c r="E496" s="25">
        <v>9</v>
      </c>
      <c r="F496" s="16">
        <f>E496*100/D496</f>
        <v>100</v>
      </c>
      <c r="G496" s="92">
        <v>9</v>
      </c>
      <c r="H496" s="25">
        <v>0</v>
      </c>
      <c r="I496" s="16">
        <f>G496*100/D496</f>
        <v>100</v>
      </c>
      <c r="J496" s="23">
        <v>971036</v>
      </c>
      <c r="K496" s="11">
        <v>971036</v>
      </c>
      <c r="L496" s="16">
        <f>K496*100/J496</f>
        <v>100</v>
      </c>
      <c r="M496" s="11">
        <v>1220471</v>
      </c>
      <c r="N496" s="11">
        <f t="shared" si="186"/>
        <v>2191507</v>
      </c>
      <c r="O496" s="95">
        <f>M496/K496</f>
        <v>1.256875131303062</v>
      </c>
      <c r="P496" s="11">
        <f t="shared" si="187"/>
        <v>28964</v>
      </c>
      <c r="Q496" s="16">
        <f>K496*100/C496</f>
        <v>97.1036</v>
      </c>
    </row>
    <row r="497" spans="1:17" s="76" customFormat="1" ht="12.75">
      <c r="A497" s="117" t="s">
        <v>1039</v>
      </c>
      <c r="B497" s="118"/>
      <c r="C497" s="108">
        <f>SUM(C476:C496)</f>
        <v>67000000</v>
      </c>
      <c r="D497" s="109">
        <f>SUM(D476:D496)</f>
        <v>1040</v>
      </c>
      <c r="E497" s="110">
        <f>SUM(E476:E496)</f>
        <v>729</v>
      </c>
      <c r="F497" s="111">
        <f>E497*100/D497</f>
        <v>70.09615384615384</v>
      </c>
      <c r="G497" s="109">
        <f>SUM(G476:G496)</f>
        <v>867</v>
      </c>
      <c r="H497" s="110">
        <f>SUM(H476:H496)</f>
        <v>173</v>
      </c>
      <c r="I497" s="111">
        <f>G497*100/D497</f>
        <v>83.36538461538461</v>
      </c>
      <c r="J497" s="112">
        <f>SUM(J476:J496)</f>
        <v>84177628</v>
      </c>
      <c r="K497" s="108">
        <f>SUM(K476:K496)</f>
        <v>62239376</v>
      </c>
      <c r="L497" s="111">
        <f>K497*100/J497</f>
        <v>73.93814422996095</v>
      </c>
      <c r="M497" s="108">
        <f>SUM(M476:M496)</f>
        <v>125802220</v>
      </c>
      <c r="N497" s="108">
        <f>SUM(N476:N496)</f>
        <v>188041596</v>
      </c>
      <c r="O497" s="113">
        <f>M497/K497</f>
        <v>2.021264159203653</v>
      </c>
      <c r="P497" s="108">
        <f>SUM(P476:P496)</f>
        <v>4760624</v>
      </c>
      <c r="Q497" s="111">
        <f>K497*100/C497</f>
        <v>92.89459104477612</v>
      </c>
    </row>
    <row r="498" spans="1:17" s="76" customFormat="1" ht="12.75">
      <c r="A498" s="69"/>
      <c r="B498" s="70"/>
      <c r="C498" s="71"/>
      <c r="D498" s="90"/>
      <c r="E498" s="72"/>
      <c r="F498" s="73"/>
      <c r="G498" s="90"/>
      <c r="H498" s="72"/>
      <c r="I498" s="73"/>
      <c r="J498" s="74"/>
      <c r="K498" s="71"/>
      <c r="L498" s="73"/>
      <c r="M498" s="71"/>
      <c r="N498" s="71"/>
      <c r="O498" s="103"/>
      <c r="P498" s="71"/>
      <c r="Q498" s="73"/>
    </row>
    <row r="499" spans="1:17" s="76" customFormat="1" ht="12.75">
      <c r="A499" s="2" t="s">
        <v>0</v>
      </c>
      <c r="B499" s="54" t="s">
        <v>946</v>
      </c>
      <c r="C499" s="119" t="s">
        <v>947</v>
      </c>
      <c r="D499" s="130" t="s">
        <v>79</v>
      </c>
      <c r="E499" s="131"/>
      <c r="F499" s="131"/>
      <c r="G499" s="132"/>
      <c r="H499" s="132"/>
      <c r="I499" s="133"/>
      <c r="J499" s="119" t="s">
        <v>88</v>
      </c>
      <c r="K499" s="134" t="s">
        <v>89</v>
      </c>
      <c r="L499" s="122" t="s">
        <v>85</v>
      </c>
      <c r="M499" s="119" t="s">
        <v>130</v>
      </c>
      <c r="N499" s="119" t="s">
        <v>129</v>
      </c>
      <c r="O499" s="122" t="s">
        <v>456</v>
      </c>
      <c r="P499" s="40" t="s">
        <v>114</v>
      </c>
      <c r="Q499" s="122" t="s">
        <v>948</v>
      </c>
    </row>
    <row r="500" spans="1:17" s="76" customFormat="1" ht="12.75">
      <c r="A500" s="5"/>
      <c r="B500" s="53" t="s">
        <v>914</v>
      </c>
      <c r="C500" s="120"/>
      <c r="D500" s="125" t="s">
        <v>78</v>
      </c>
      <c r="E500" s="127" t="s">
        <v>80</v>
      </c>
      <c r="F500" s="127" t="s">
        <v>81</v>
      </c>
      <c r="G500" s="125" t="s">
        <v>83</v>
      </c>
      <c r="H500" s="127" t="s">
        <v>82</v>
      </c>
      <c r="I500" s="128" t="s">
        <v>84</v>
      </c>
      <c r="J500" s="120"/>
      <c r="K500" s="135"/>
      <c r="L500" s="123"/>
      <c r="M500" s="137"/>
      <c r="N500" s="120"/>
      <c r="O500" s="123"/>
      <c r="P500" s="42" t="s">
        <v>115</v>
      </c>
      <c r="Q500" s="123"/>
    </row>
    <row r="501" spans="1:17" s="76" customFormat="1" ht="51.75" customHeight="1">
      <c r="A501" s="3"/>
      <c r="B501" s="51" t="s">
        <v>537</v>
      </c>
      <c r="C501" s="121"/>
      <c r="D501" s="126"/>
      <c r="E501" s="126"/>
      <c r="F501" s="126"/>
      <c r="G501" s="126"/>
      <c r="H501" s="126"/>
      <c r="I501" s="129"/>
      <c r="J501" s="121"/>
      <c r="K501" s="136"/>
      <c r="L501" s="124"/>
      <c r="M501" s="138"/>
      <c r="N501" s="121"/>
      <c r="O501" s="124"/>
      <c r="P501" s="43"/>
      <c r="Q501" s="124"/>
    </row>
    <row r="502" spans="1:17" s="76" customFormat="1" ht="12.75">
      <c r="A502" s="91" t="s">
        <v>877</v>
      </c>
      <c r="B502" s="106" t="s">
        <v>916</v>
      </c>
      <c r="C502" s="11">
        <v>3000000</v>
      </c>
      <c r="D502" s="92">
        <v>72</v>
      </c>
      <c r="E502" s="25">
        <v>42</v>
      </c>
      <c r="F502" s="16">
        <f>E502*100/D502</f>
        <v>58.333333333333336</v>
      </c>
      <c r="G502" s="92">
        <v>63</v>
      </c>
      <c r="H502" s="25">
        <v>9</v>
      </c>
      <c r="I502" s="16">
        <f>G502*100/D502</f>
        <v>87.5</v>
      </c>
      <c r="J502" s="23">
        <v>4989363</v>
      </c>
      <c r="K502" s="11">
        <v>2974829</v>
      </c>
      <c r="L502" s="16">
        <f>K502*100/J502</f>
        <v>59.62342286981324</v>
      </c>
      <c r="M502" s="11">
        <v>8021782</v>
      </c>
      <c r="N502" s="11">
        <f>K502+M502</f>
        <v>10996611</v>
      </c>
      <c r="O502" s="95">
        <f>M502/K502</f>
        <v>2.696552306031708</v>
      </c>
      <c r="P502" s="11">
        <f>C502-K502</f>
        <v>25171</v>
      </c>
      <c r="Q502" s="16">
        <f>K502*100/C502</f>
        <v>99.16096666666667</v>
      </c>
    </row>
    <row r="503" spans="1:17" s="76" customFormat="1" ht="12.75">
      <c r="A503" s="91" t="s">
        <v>878</v>
      </c>
      <c r="B503" s="106" t="s">
        <v>917</v>
      </c>
      <c r="C503" s="11">
        <v>3250000</v>
      </c>
      <c r="D503" s="92">
        <v>105</v>
      </c>
      <c r="E503" s="25">
        <v>82</v>
      </c>
      <c r="F503" s="16">
        <f>E503*100/D503</f>
        <v>78.0952380952381</v>
      </c>
      <c r="G503" s="92">
        <v>94</v>
      </c>
      <c r="H503" s="25">
        <v>11</v>
      </c>
      <c r="I503" s="16">
        <f>G503*100/D503</f>
        <v>89.52380952380952</v>
      </c>
      <c r="J503" s="23">
        <v>4267728</v>
      </c>
      <c r="K503" s="11">
        <v>3243958</v>
      </c>
      <c r="L503" s="16">
        <f>K503*100/J503</f>
        <v>76.01135779974732</v>
      </c>
      <c r="M503" s="11">
        <v>6195363</v>
      </c>
      <c r="N503" s="11">
        <f>K503+M503</f>
        <v>9439321</v>
      </c>
      <c r="O503" s="95">
        <f>M503/K503</f>
        <v>1.909816033376511</v>
      </c>
      <c r="P503" s="11">
        <f>C503-K503</f>
        <v>6042</v>
      </c>
      <c r="Q503" s="16">
        <f>K503*100/C503</f>
        <v>99.8140923076923</v>
      </c>
    </row>
    <row r="504" spans="1:17" s="76" customFormat="1" ht="12.75">
      <c r="A504" s="91" t="s">
        <v>879</v>
      </c>
      <c r="B504" s="106" t="s">
        <v>915</v>
      </c>
      <c r="C504" s="11">
        <v>500000</v>
      </c>
      <c r="D504" s="92">
        <v>19</v>
      </c>
      <c r="E504" s="25">
        <v>15</v>
      </c>
      <c r="F504" s="16">
        <f>E504*100/D504</f>
        <v>78.94736842105263</v>
      </c>
      <c r="G504" s="92">
        <v>15</v>
      </c>
      <c r="H504" s="25">
        <v>4</v>
      </c>
      <c r="I504" s="16">
        <f>G504*100/D504</f>
        <v>78.94736842105263</v>
      </c>
      <c r="J504" s="23">
        <v>518000</v>
      </c>
      <c r="K504" s="11">
        <v>408000</v>
      </c>
      <c r="L504" s="16">
        <f>K504*100/J504</f>
        <v>78.76447876447877</v>
      </c>
      <c r="M504" s="11">
        <v>423900</v>
      </c>
      <c r="N504" s="11">
        <f>K504+M504</f>
        <v>831900</v>
      </c>
      <c r="O504" s="95">
        <f>M504/K504</f>
        <v>1.0389705882352942</v>
      </c>
      <c r="P504" s="11">
        <f>C504-K504</f>
        <v>92000</v>
      </c>
      <c r="Q504" s="16">
        <f>K504*100/C504</f>
        <v>81.6</v>
      </c>
    </row>
    <row r="505" spans="1:17" s="76" customFormat="1" ht="12.75">
      <c r="A505" s="91" t="s">
        <v>880</v>
      </c>
      <c r="B505" s="106" t="s">
        <v>918</v>
      </c>
      <c r="C505" s="11">
        <v>600000</v>
      </c>
      <c r="D505" s="92">
        <v>15</v>
      </c>
      <c r="E505" s="25">
        <v>15</v>
      </c>
      <c r="F505" s="16">
        <f>E505*100/D505</f>
        <v>100</v>
      </c>
      <c r="G505" s="92">
        <v>15</v>
      </c>
      <c r="H505" s="25">
        <v>0</v>
      </c>
      <c r="I505" s="16">
        <f>G505*100/D505</f>
        <v>100</v>
      </c>
      <c r="J505" s="23">
        <v>536100</v>
      </c>
      <c r="K505" s="11">
        <v>536100</v>
      </c>
      <c r="L505" s="16">
        <f>K505*100/J505</f>
        <v>100</v>
      </c>
      <c r="M505" s="11">
        <v>2026443</v>
      </c>
      <c r="N505" s="11">
        <f>K505+M505</f>
        <v>2562543</v>
      </c>
      <c r="O505" s="95">
        <f>M505/K505</f>
        <v>3.7799720201454954</v>
      </c>
      <c r="P505" s="11">
        <f>C505-K505</f>
        <v>63900</v>
      </c>
      <c r="Q505" s="16">
        <f>K505*100/C505</f>
        <v>89.35</v>
      </c>
    </row>
    <row r="506" spans="1:17" s="76" customFormat="1" ht="12.75">
      <c r="A506" s="91" t="s">
        <v>881</v>
      </c>
      <c r="B506" s="106" t="s">
        <v>919</v>
      </c>
      <c r="C506" s="11">
        <v>900000</v>
      </c>
      <c r="D506" s="92">
        <v>30</v>
      </c>
      <c r="E506" s="25">
        <v>27</v>
      </c>
      <c r="F506" s="16">
        <f>E506*100/D506</f>
        <v>90</v>
      </c>
      <c r="G506" s="92">
        <v>27</v>
      </c>
      <c r="H506" s="25">
        <v>3</v>
      </c>
      <c r="I506" s="16">
        <f>G506*100/D506</f>
        <v>90</v>
      </c>
      <c r="J506" s="23">
        <v>923033</v>
      </c>
      <c r="K506" s="11">
        <v>840026</v>
      </c>
      <c r="L506" s="16">
        <f>K506*100/J506</f>
        <v>91.00714709008237</v>
      </c>
      <c r="M506" s="11">
        <v>1257396</v>
      </c>
      <c r="N506" s="11">
        <f>K506+M506</f>
        <v>2097422</v>
      </c>
      <c r="O506" s="95">
        <f>M506/K506</f>
        <v>1.496853668815013</v>
      </c>
      <c r="P506" s="11">
        <f>C506-K506</f>
        <v>59974</v>
      </c>
      <c r="Q506" s="16">
        <f>K506*100/C506</f>
        <v>93.33622222222222</v>
      </c>
    </row>
    <row r="507" spans="1:17" s="76" customFormat="1" ht="12.75">
      <c r="A507" s="91" t="s">
        <v>882</v>
      </c>
      <c r="B507" s="106" t="s">
        <v>935</v>
      </c>
      <c r="C507" s="11">
        <v>89000000</v>
      </c>
      <c r="D507" s="92">
        <v>664</v>
      </c>
      <c r="E507" s="25">
        <v>664</v>
      </c>
      <c r="F507" s="16">
        <f aca="true" t="shared" si="188" ref="F507:F518">E507*100/D507</f>
        <v>100</v>
      </c>
      <c r="G507" s="92">
        <v>664</v>
      </c>
      <c r="H507" s="25">
        <v>0</v>
      </c>
      <c r="I507" s="16">
        <f aca="true" t="shared" si="189" ref="I507:I518">G507*100/D507</f>
        <v>100</v>
      </c>
      <c r="J507" s="23">
        <v>83345757</v>
      </c>
      <c r="K507" s="11">
        <v>83345757</v>
      </c>
      <c r="L507" s="16">
        <f aca="true" t="shared" si="190" ref="L507:L518">K507*100/J507</f>
        <v>100</v>
      </c>
      <c r="M507" s="11">
        <v>133728783</v>
      </c>
      <c r="N507" s="11">
        <f aca="true" t="shared" si="191" ref="N507:N518">K507+M507</f>
        <v>217074540</v>
      </c>
      <c r="O507" s="95">
        <f aca="true" t="shared" si="192" ref="O507:O518">M507/K507</f>
        <v>1.6045061897992</v>
      </c>
      <c r="P507" s="11">
        <f aca="true" t="shared" si="193" ref="P507:P518">C507-K507</f>
        <v>5654243</v>
      </c>
      <c r="Q507" s="16">
        <f aca="true" t="shared" si="194" ref="Q507:Q518">K507*100/C507</f>
        <v>93.64691797752809</v>
      </c>
    </row>
    <row r="508" spans="1:17" s="76" customFormat="1" ht="12.75">
      <c r="A508" s="91" t="s">
        <v>883</v>
      </c>
      <c r="B508" s="106" t="s">
        <v>921</v>
      </c>
      <c r="C508" s="11">
        <v>14500000</v>
      </c>
      <c r="D508" s="92">
        <v>139</v>
      </c>
      <c r="E508" s="25">
        <v>91</v>
      </c>
      <c r="F508" s="16">
        <f t="shared" si="188"/>
        <v>65.46762589928058</v>
      </c>
      <c r="G508" s="92">
        <v>132</v>
      </c>
      <c r="H508" s="25">
        <v>7</v>
      </c>
      <c r="I508" s="16">
        <f t="shared" si="189"/>
        <v>94.96402877697842</v>
      </c>
      <c r="J508" s="23">
        <v>24602519</v>
      </c>
      <c r="K508" s="11">
        <v>14500000</v>
      </c>
      <c r="L508" s="16">
        <f t="shared" si="190"/>
        <v>58.937054372359185</v>
      </c>
      <c r="M508" s="11">
        <v>25056959</v>
      </c>
      <c r="N508" s="11">
        <f t="shared" si="191"/>
        <v>39556959</v>
      </c>
      <c r="O508" s="95">
        <f t="shared" si="192"/>
        <v>1.7280661379310345</v>
      </c>
      <c r="P508" s="11">
        <f t="shared" si="193"/>
        <v>0</v>
      </c>
      <c r="Q508" s="16">
        <f t="shared" si="194"/>
        <v>100</v>
      </c>
    </row>
    <row r="509" spans="1:17" s="76" customFormat="1" ht="12.75">
      <c r="A509" s="91" t="s">
        <v>956</v>
      </c>
      <c r="B509" s="106" t="s">
        <v>922</v>
      </c>
      <c r="C509" s="11">
        <v>1500000</v>
      </c>
      <c r="D509" s="92">
        <v>3</v>
      </c>
      <c r="E509" s="25">
        <v>3</v>
      </c>
      <c r="F509" s="16">
        <f t="shared" si="188"/>
        <v>100</v>
      </c>
      <c r="G509" s="92">
        <v>3</v>
      </c>
      <c r="H509" s="25">
        <v>0</v>
      </c>
      <c r="I509" s="16">
        <f t="shared" si="189"/>
        <v>100</v>
      </c>
      <c r="J509" s="23">
        <v>1499428</v>
      </c>
      <c r="K509" s="11">
        <v>1499428</v>
      </c>
      <c r="L509" s="16">
        <f t="shared" si="190"/>
        <v>100</v>
      </c>
      <c r="M509" s="11">
        <v>934</v>
      </c>
      <c r="N509" s="11">
        <f t="shared" si="191"/>
        <v>1500362</v>
      </c>
      <c r="O509" s="95">
        <f t="shared" si="192"/>
        <v>0.0006229042008019058</v>
      </c>
      <c r="P509" s="11">
        <f t="shared" si="193"/>
        <v>572</v>
      </c>
      <c r="Q509" s="16">
        <f t="shared" si="194"/>
        <v>99.96186666666667</v>
      </c>
    </row>
    <row r="510" spans="1:17" s="76" customFormat="1" ht="12.75">
      <c r="A510" s="91" t="s">
        <v>884</v>
      </c>
      <c r="B510" s="106" t="s">
        <v>924</v>
      </c>
      <c r="C510" s="11">
        <v>500000</v>
      </c>
      <c r="D510" s="92">
        <v>28</v>
      </c>
      <c r="E510" s="25">
        <v>22</v>
      </c>
      <c r="F510" s="16">
        <f t="shared" si="188"/>
        <v>78.57142857142857</v>
      </c>
      <c r="G510" s="92">
        <v>22</v>
      </c>
      <c r="H510" s="25">
        <v>6</v>
      </c>
      <c r="I510" s="16">
        <f t="shared" si="189"/>
        <v>78.57142857142857</v>
      </c>
      <c r="J510" s="23">
        <v>513887</v>
      </c>
      <c r="K510" s="11">
        <v>449887</v>
      </c>
      <c r="L510" s="16">
        <f t="shared" si="190"/>
        <v>87.54590016871413</v>
      </c>
      <c r="M510" s="11">
        <v>1291887</v>
      </c>
      <c r="N510" s="11">
        <f t="shared" si="191"/>
        <v>1741774</v>
      </c>
      <c r="O510" s="95">
        <f t="shared" si="192"/>
        <v>2.8715810859171302</v>
      </c>
      <c r="P510" s="11">
        <f t="shared" si="193"/>
        <v>50113</v>
      </c>
      <c r="Q510" s="16">
        <f t="shared" si="194"/>
        <v>89.9774</v>
      </c>
    </row>
    <row r="511" spans="1:17" s="76" customFormat="1" ht="12.75">
      <c r="A511" s="91" t="s">
        <v>885</v>
      </c>
      <c r="B511" s="106" t="s">
        <v>923</v>
      </c>
      <c r="C511" s="11">
        <v>1000000</v>
      </c>
      <c r="D511" s="92">
        <v>15</v>
      </c>
      <c r="E511" s="25">
        <v>15</v>
      </c>
      <c r="F511" s="16">
        <f t="shared" si="188"/>
        <v>100</v>
      </c>
      <c r="G511" s="92">
        <v>15</v>
      </c>
      <c r="H511" s="25">
        <v>0</v>
      </c>
      <c r="I511" s="16">
        <f t="shared" si="189"/>
        <v>100</v>
      </c>
      <c r="J511" s="23">
        <v>989917</v>
      </c>
      <c r="K511" s="11">
        <v>989917</v>
      </c>
      <c r="L511" s="16">
        <f t="shared" si="190"/>
        <v>100</v>
      </c>
      <c r="M511" s="11">
        <v>613453</v>
      </c>
      <c r="N511" s="11">
        <f t="shared" si="191"/>
        <v>1603370</v>
      </c>
      <c r="O511" s="95">
        <f t="shared" si="192"/>
        <v>0.6197014497175015</v>
      </c>
      <c r="P511" s="11">
        <f t="shared" si="193"/>
        <v>10083</v>
      </c>
      <c r="Q511" s="16">
        <f t="shared" si="194"/>
        <v>98.9917</v>
      </c>
    </row>
    <row r="512" spans="1:17" s="76" customFormat="1" ht="12.75">
      <c r="A512" s="91" t="s">
        <v>886</v>
      </c>
      <c r="B512" s="106" t="s">
        <v>925</v>
      </c>
      <c r="C512" s="11">
        <v>400000</v>
      </c>
      <c r="D512" s="92">
        <v>8</v>
      </c>
      <c r="E512" s="25">
        <v>8</v>
      </c>
      <c r="F512" s="16">
        <f t="shared" si="188"/>
        <v>100</v>
      </c>
      <c r="G512" s="92">
        <v>8</v>
      </c>
      <c r="H512" s="25">
        <v>0</v>
      </c>
      <c r="I512" s="16">
        <f t="shared" si="189"/>
        <v>100</v>
      </c>
      <c r="J512" s="23">
        <v>251000</v>
      </c>
      <c r="K512" s="11">
        <v>251000</v>
      </c>
      <c r="L512" s="16">
        <f t="shared" si="190"/>
        <v>100</v>
      </c>
      <c r="M512" s="11">
        <v>354000</v>
      </c>
      <c r="N512" s="11">
        <f t="shared" si="191"/>
        <v>605000</v>
      </c>
      <c r="O512" s="95">
        <f t="shared" si="192"/>
        <v>1.4103585657370519</v>
      </c>
      <c r="P512" s="11">
        <f t="shared" si="193"/>
        <v>149000</v>
      </c>
      <c r="Q512" s="16">
        <f t="shared" si="194"/>
        <v>62.75</v>
      </c>
    </row>
    <row r="513" spans="1:17" s="76" customFormat="1" ht="12.75">
      <c r="A513" s="91" t="s">
        <v>887</v>
      </c>
      <c r="B513" s="106" t="s">
        <v>927</v>
      </c>
      <c r="C513" s="11">
        <v>3000000</v>
      </c>
      <c r="D513" s="92">
        <v>72</v>
      </c>
      <c r="E513" s="25">
        <v>58</v>
      </c>
      <c r="F513" s="16">
        <f t="shared" si="188"/>
        <v>80.55555555555556</v>
      </c>
      <c r="G513" s="92">
        <v>61</v>
      </c>
      <c r="H513" s="25">
        <v>11</v>
      </c>
      <c r="I513" s="16">
        <f t="shared" si="189"/>
        <v>84.72222222222223</v>
      </c>
      <c r="J513" s="23">
        <v>3928521</v>
      </c>
      <c r="K513" s="11">
        <v>3000000</v>
      </c>
      <c r="L513" s="16">
        <f t="shared" si="190"/>
        <v>76.36461660762409</v>
      </c>
      <c r="M513" s="11">
        <v>3085943</v>
      </c>
      <c r="N513" s="11">
        <f t="shared" si="191"/>
        <v>6085943</v>
      </c>
      <c r="O513" s="95">
        <f t="shared" si="192"/>
        <v>1.0286476666666666</v>
      </c>
      <c r="P513" s="11">
        <f t="shared" si="193"/>
        <v>0</v>
      </c>
      <c r="Q513" s="16">
        <f t="shared" si="194"/>
        <v>100</v>
      </c>
    </row>
    <row r="514" spans="1:17" s="76" customFormat="1" ht="12.75">
      <c r="A514" s="91" t="s">
        <v>888</v>
      </c>
      <c r="B514" s="106" t="s">
        <v>928</v>
      </c>
      <c r="C514" s="11">
        <v>70000000</v>
      </c>
      <c r="D514" s="92">
        <v>23</v>
      </c>
      <c r="E514" s="25">
        <v>18</v>
      </c>
      <c r="F514" s="16">
        <f t="shared" si="188"/>
        <v>78.26086956521739</v>
      </c>
      <c r="G514" s="92">
        <v>20</v>
      </c>
      <c r="H514" s="25">
        <v>3</v>
      </c>
      <c r="I514" s="16">
        <f t="shared" si="189"/>
        <v>86.95652173913044</v>
      </c>
      <c r="J514" s="23">
        <v>89945259</v>
      </c>
      <c r="K514" s="11">
        <v>70000000</v>
      </c>
      <c r="L514" s="16">
        <f t="shared" si="190"/>
        <v>77.82511360604343</v>
      </c>
      <c r="M514" s="11">
        <v>312525256</v>
      </c>
      <c r="N514" s="11">
        <f t="shared" si="191"/>
        <v>382525256</v>
      </c>
      <c r="O514" s="95">
        <f t="shared" si="192"/>
        <v>4.464646514285715</v>
      </c>
      <c r="P514" s="11">
        <f t="shared" si="193"/>
        <v>0</v>
      </c>
      <c r="Q514" s="16">
        <f t="shared" si="194"/>
        <v>100</v>
      </c>
    </row>
    <row r="515" spans="1:17" s="76" customFormat="1" ht="12.75">
      <c r="A515" s="91" t="s">
        <v>889</v>
      </c>
      <c r="B515" s="106" t="s">
        <v>931</v>
      </c>
      <c r="C515" s="11">
        <v>2500000</v>
      </c>
      <c r="D515" s="92">
        <v>10</v>
      </c>
      <c r="E515" s="25">
        <v>10</v>
      </c>
      <c r="F515" s="16">
        <f t="shared" si="188"/>
        <v>100</v>
      </c>
      <c r="G515" s="92">
        <v>10</v>
      </c>
      <c r="H515" s="25">
        <v>0</v>
      </c>
      <c r="I515" s="16">
        <f t="shared" si="189"/>
        <v>100</v>
      </c>
      <c r="J515" s="23">
        <v>4000300</v>
      </c>
      <c r="K515" s="11">
        <v>2500000</v>
      </c>
      <c r="L515" s="16">
        <f t="shared" si="190"/>
        <v>62.495312851536134</v>
      </c>
      <c r="M515" s="11">
        <v>0</v>
      </c>
      <c r="N515" s="11">
        <f t="shared" si="191"/>
        <v>2500000</v>
      </c>
      <c r="O515" s="95">
        <f t="shared" si="192"/>
        <v>0</v>
      </c>
      <c r="P515" s="11">
        <f t="shared" si="193"/>
        <v>0</v>
      </c>
      <c r="Q515" s="16">
        <f t="shared" si="194"/>
        <v>100</v>
      </c>
    </row>
    <row r="516" spans="1:17" s="76" customFormat="1" ht="12.75">
      <c r="A516" s="91" t="s">
        <v>890</v>
      </c>
      <c r="B516" s="106" t="s">
        <v>932</v>
      </c>
      <c r="C516" s="11">
        <v>3100000</v>
      </c>
      <c r="D516" s="92">
        <v>11</v>
      </c>
      <c r="E516" s="25">
        <v>11</v>
      </c>
      <c r="F516" s="16">
        <f t="shared" si="188"/>
        <v>100</v>
      </c>
      <c r="G516" s="92">
        <v>11</v>
      </c>
      <c r="H516" s="25">
        <v>0</v>
      </c>
      <c r="I516" s="16">
        <f t="shared" si="189"/>
        <v>100</v>
      </c>
      <c r="J516" s="23">
        <v>3293400</v>
      </c>
      <c r="K516" s="11">
        <v>3096400</v>
      </c>
      <c r="L516" s="16">
        <f t="shared" si="190"/>
        <v>94.01833970972247</v>
      </c>
      <c r="M516" s="11">
        <v>0</v>
      </c>
      <c r="N516" s="11">
        <f t="shared" si="191"/>
        <v>3096400</v>
      </c>
      <c r="O516" s="95">
        <f t="shared" si="192"/>
        <v>0</v>
      </c>
      <c r="P516" s="11">
        <f t="shared" si="193"/>
        <v>3600</v>
      </c>
      <c r="Q516" s="16">
        <f t="shared" si="194"/>
        <v>99.88387096774194</v>
      </c>
    </row>
    <row r="517" spans="1:17" s="76" customFormat="1" ht="12.75">
      <c r="A517" s="91" t="s">
        <v>891</v>
      </c>
      <c r="B517" s="106" t="s">
        <v>933</v>
      </c>
      <c r="C517" s="11">
        <v>2000000</v>
      </c>
      <c r="D517" s="92">
        <v>14</v>
      </c>
      <c r="E517" s="25">
        <v>14</v>
      </c>
      <c r="F517" s="16">
        <f t="shared" si="188"/>
        <v>100</v>
      </c>
      <c r="G517" s="92">
        <v>14</v>
      </c>
      <c r="H517" s="25">
        <v>0</v>
      </c>
      <c r="I517" s="16">
        <f t="shared" si="189"/>
        <v>100</v>
      </c>
      <c r="J517" s="23">
        <v>2023308</v>
      </c>
      <c r="K517" s="11">
        <v>2000000</v>
      </c>
      <c r="L517" s="16">
        <f t="shared" si="190"/>
        <v>98.84802511530623</v>
      </c>
      <c r="M517" s="11">
        <v>0</v>
      </c>
      <c r="N517" s="11">
        <f t="shared" si="191"/>
        <v>2000000</v>
      </c>
      <c r="O517" s="95">
        <f t="shared" si="192"/>
        <v>0</v>
      </c>
      <c r="P517" s="11">
        <f t="shared" si="193"/>
        <v>0</v>
      </c>
      <c r="Q517" s="16">
        <f t="shared" si="194"/>
        <v>100</v>
      </c>
    </row>
    <row r="518" spans="1:17" s="76" customFormat="1" ht="12.75">
      <c r="A518" s="91" t="s">
        <v>892</v>
      </c>
      <c r="B518" s="106" t="s">
        <v>934</v>
      </c>
      <c r="C518" s="11">
        <v>15000000</v>
      </c>
      <c r="D518" s="92">
        <v>8</v>
      </c>
      <c r="E518" s="25">
        <v>8</v>
      </c>
      <c r="F518" s="16">
        <f t="shared" si="188"/>
        <v>100</v>
      </c>
      <c r="G518" s="92">
        <v>8</v>
      </c>
      <c r="H518" s="25">
        <v>0</v>
      </c>
      <c r="I518" s="16">
        <f t="shared" si="189"/>
        <v>100</v>
      </c>
      <c r="J518" s="23">
        <v>22453829</v>
      </c>
      <c r="K518" s="11">
        <v>14995000</v>
      </c>
      <c r="L518" s="16">
        <f t="shared" si="190"/>
        <v>66.78148301565848</v>
      </c>
      <c r="M518" s="11">
        <v>0</v>
      </c>
      <c r="N518" s="11">
        <f t="shared" si="191"/>
        <v>14995000</v>
      </c>
      <c r="O518" s="95">
        <f t="shared" si="192"/>
        <v>0</v>
      </c>
      <c r="P518" s="11">
        <f t="shared" si="193"/>
        <v>5000</v>
      </c>
      <c r="Q518" s="16">
        <f t="shared" si="194"/>
        <v>99.96666666666667</v>
      </c>
    </row>
    <row r="519" spans="1:17" s="76" customFormat="1" ht="12.75">
      <c r="A519" s="91" t="s">
        <v>893</v>
      </c>
      <c r="B519" s="106" t="s">
        <v>936</v>
      </c>
      <c r="C519" s="11">
        <v>2800000</v>
      </c>
      <c r="D519" s="92">
        <v>54</v>
      </c>
      <c r="E519" s="25">
        <v>53</v>
      </c>
      <c r="F519" s="16">
        <f>E519*100/D519</f>
        <v>98.14814814814815</v>
      </c>
      <c r="G519" s="92">
        <v>53</v>
      </c>
      <c r="H519" s="25">
        <v>1</v>
      </c>
      <c r="I519" s="16">
        <f>G519*100/D519</f>
        <v>98.14814814814815</v>
      </c>
      <c r="J519" s="23">
        <v>2723350</v>
      </c>
      <c r="K519" s="11">
        <v>2708350</v>
      </c>
      <c r="L519" s="16">
        <f>K519*100/J519</f>
        <v>99.44920777718619</v>
      </c>
      <c r="M519" s="11">
        <v>2047834</v>
      </c>
      <c r="N519" s="11">
        <f>K519+M519</f>
        <v>4756184</v>
      </c>
      <c r="O519" s="95">
        <f>M519/K519</f>
        <v>0.7561186700389536</v>
      </c>
      <c r="P519" s="11">
        <f>C519-K519</f>
        <v>91650</v>
      </c>
      <c r="Q519" s="16">
        <f>K519*100/C519</f>
        <v>96.72678571428571</v>
      </c>
    </row>
    <row r="520" spans="1:17" s="76" customFormat="1" ht="12.75">
      <c r="A520" s="91" t="s">
        <v>894</v>
      </c>
      <c r="B520" s="106" t="s">
        <v>939</v>
      </c>
      <c r="C520" s="11">
        <v>2000000</v>
      </c>
      <c r="D520" s="92">
        <v>40</v>
      </c>
      <c r="E520" s="25">
        <v>34</v>
      </c>
      <c r="F520" s="16">
        <f>E520*100/D520</f>
        <v>85</v>
      </c>
      <c r="G520" s="92">
        <v>34</v>
      </c>
      <c r="H520" s="25">
        <v>6</v>
      </c>
      <c r="I520" s="16">
        <f>G520*100/D520</f>
        <v>85</v>
      </c>
      <c r="J520" s="23">
        <v>2186500</v>
      </c>
      <c r="K520" s="11">
        <v>1857000</v>
      </c>
      <c r="L520" s="16">
        <f>K520*100/J520</f>
        <v>84.93025383032243</v>
      </c>
      <c r="M520" s="11">
        <v>193065</v>
      </c>
      <c r="N520" s="11">
        <f>K520+M520</f>
        <v>2050065</v>
      </c>
      <c r="O520" s="95">
        <f>M520/K520</f>
        <v>0.10396607431340872</v>
      </c>
      <c r="P520" s="11">
        <f>C520-K520</f>
        <v>143000</v>
      </c>
      <c r="Q520" s="16">
        <f>K520*100/C520</f>
        <v>92.85</v>
      </c>
    </row>
    <row r="521" spans="1:17" s="76" customFormat="1" ht="12.75">
      <c r="A521" s="91" t="s">
        <v>895</v>
      </c>
      <c r="B521" s="106" t="s">
        <v>926</v>
      </c>
      <c r="C521" s="11">
        <v>7000000</v>
      </c>
      <c r="D521" s="92">
        <v>65</v>
      </c>
      <c r="E521" s="25">
        <v>47</v>
      </c>
      <c r="F521" s="16">
        <f>E521*100/D521</f>
        <v>72.3076923076923</v>
      </c>
      <c r="G521" s="92">
        <v>54</v>
      </c>
      <c r="H521" s="25">
        <v>11</v>
      </c>
      <c r="I521" s="16">
        <f>G521*100/D521</f>
        <v>83.07692307692308</v>
      </c>
      <c r="J521" s="23">
        <v>10451526</v>
      </c>
      <c r="K521" s="11">
        <v>6952071</v>
      </c>
      <c r="L521" s="16">
        <f>K521*100/J521</f>
        <v>66.51728178258371</v>
      </c>
      <c r="M521" s="11">
        <v>6227046</v>
      </c>
      <c r="N521" s="11">
        <f>K521+M521</f>
        <v>13179117</v>
      </c>
      <c r="O521" s="95">
        <f>M521/K521</f>
        <v>0.8957109327565843</v>
      </c>
      <c r="P521" s="11">
        <f>C521-K521</f>
        <v>47929</v>
      </c>
      <c r="Q521" s="16">
        <f>K521*100/C521</f>
        <v>99.3153</v>
      </c>
    </row>
    <row r="522" spans="1:17" s="76" customFormat="1" ht="12.75">
      <c r="A522" s="91" t="s">
        <v>896</v>
      </c>
      <c r="B522" s="106" t="s">
        <v>920</v>
      </c>
      <c r="C522" s="11">
        <v>1600000</v>
      </c>
      <c r="D522" s="92">
        <v>33</v>
      </c>
      <c r="E522" s="25">
        <v>18</v>
      </c>
      <c r="F522" s="16">
        <f>E522*100/D522</f>
        <v>54.54545454545455</v>
      </c>
      <c r="G522" s="92">
        <v>32</v>
      </c>
      <c r="H522" s="25">
        <v>1</v>
      </c>
      <c r="I522" s="16">
        <f>G522*100/D522</f>
        <v>96.96969696969697</v>
      </c>
      <c r="J522" s="23">
        <v>2960700</v>
      </c>
      <c r="K522" s="11">
        <v>1600000</v>
      </c>
      <c r="L522" s="16">
        <f>K522*100/J522</f>
        <v>54.04127402303509</v>
      </c>
      <c r="M522" s="11">
        <v>6336120</v>
      </c>
      <c r="N522" s="11">
        <f>K522+M522</f>
        <v>7936120</v>
      </c>
      <c r="O522" s="95">
        <f>M522/K522</f>
        <v>3.960075</v>
      </c>
      <c r="P522" s="11">
        <f>C522-K522</f>
        <v>0</v>
      </c>
      <c r="Q522" s="16">
        <f>K522*100/C522</f>
        <v>100</v>
      </c>
    </row>
    <row r="523" spans="1:17" s="76" customFormat="1" ht="12.75">
      <c r="A523" s="91" t="s">
        <v>897</v>
      </c>
      <c r="B523" s="106" t="s">
        <v>929</v>
      </c>
      <c r="C523" s="11">
        <v>600000</v>
      </c>
      <c r="D523" s="92">
        <v>28</v>
      </c>
      <c r="E523" s="25">
        <v>27</v>
      </c>
      <c r="F523" s="16">
        <f>E523*100/D523</f>
        <v>96.42857142857143</v>
      </c>
      <c r="G523" s="92">
        <v>27</v>
      </c>
      <c r="H523" s="25">
        <v>1</v>
      </c>
      <c r="I523" s="16">
        <f>G523*100/D523</f>
        <v>96.42857142857143</v>
      </c>
      <c r="J523" s="23">
        <v>539000</v>
      </c>
      <c r="K523" s="11">
        <v>519000</v>
      </c>
      <c r="L523" s="16">
        <f>K523*100/J523</f>
        <v>96.28942486085343</v>
      </c>
      <c r="M523" s="11">
        <v>3792485</v>
      </c>
      <c r="N523" s="11">
        <f>K523+M523</f>
        <v>4311485</v>
      </c>
      <c r="O523" s="95">
        <f>M523/K523</f>
        <v>7.307292870905588</v>
      </c>
      <c r="P523" s="11">
        <f>C523-K523</f>
        <v>81000</v>
      </c>
      <c r="Q523" s="16">
        <f>K523*100/C523</f>
        <v>86.5</v>
      </c>
    </row>
    <row r="524" spans="1:17" s="76" customFormat="1" ht="12.75">
      <c r="A524" s="91" t="s">
        <v>898</v>
      </c>
      <c r="B524" s="106" t="s">
        <v>930</v>
      </c>
      <c r="C524" s="11">
        <v>2500000</v>
      </c>
      <c r="D524" s="92">
        <v>10</v>
      </c>
      <c r="E524" s="25">
        <v>9</v>
      </c>
      <c r="F524" s="16">
        <f aca="true" t="shared" si="195" ref="F524:F530">E524*100/D524</f>
        <v>90</v>
      </c>
      <c r="G524" s="92">
        <v>9</v>
      </c>
      <c r="H524" s="25">
        <v>1</v>
      </c>
      <c r="I524" s="16">
        <f aca="true" t="shared" si="196" ref="I524:I530">G524*100/D524</f>
        <v>90</v>
      </c>
      <c r="J524" s="23">
        <v>490913</v>
      </c>
      <c r="K524" s="11">
        <v>453913</v>
      </c>
      <c r="L524" s="16">
        <f aca="true" t="shared" si="197" ref="L524:L530">K524*100/J524</f>
        <v>92.46302297963183</v>
      </c>
      <c r="M524" s="11">
        <v>391364</v>
      </c>
      <c r="N524" s="11">
        <f aca="true" t="shared" si="198" ref="N524:N530">K524+M524</f>
        <v>845277</v>
      </c>
      <c r="O524" s="95">
        <f aca="true" t="shared" si="199" ref="O524:O530">M524/K524</f>
        <v>0.862200465728014</v>
      </c>
      <c r="P524" s="11">
        <f aca="true" t="shared" si="200" ref="P524:P530">C524-K524</f>
        <v>2046087</v>
      </c>
      <c r="Q524" s="16">
        <f aca="true" t="shared" si="201" ref="Q524:Q530">K524*100/C524</f>
        <v>18.15652</v>
      </c>
    </row>
    <row r="525" spans="1:17" s="76" customFormat="1" ht="12.75">
      <c r="A525" s="91" t="s">
        <v>899</v>
      </c>
      <c r="B525" s="106" t="s">
        <v>937</v>
      </c>
      <c r="C525" s="11">
        <v>3200000</v>
      </c>
      <c r="D525" s="92">
        <v>6</v>
      </c>
      <c r="E525" s="25">
        <v>6</v>
      </c>
      <c r="F525" s="16">
        <f t="shared" si="195"/>
        <v>100</v>
      </c>
      <c r="G525" s="92">
        <v>6</v>
      </c>
      <c r="H525" s="25">
        <v>0</v>
      </c>
      <c r="I525" s="16">
        <f t="shared" si="196"/>
        <v>100</v>
      </c>
      <c r="J525" s="23">
        <v>772576</v>
      </c>
      <c r="K525" s="11">
        <v>772576</v>
      </c>
      <c r="L525" s="16">
        <f t="shared" si="197"/>
        <v>100</v>
      </c>
      <c r="M525" s="11">
        <v>257524</v>
      </c>
      <c r="N525" s="11">
        <f t="shared" si="198"/>
        <v>1030100</v>
      </c>
      <c r="O525" s="95">
        <f t="shared" si="199"/>
        <v>0.333331607505281</v>
      </c>
      <c r="P525" s="11">
        <f t="shared" si="200"/>
        <v>2427424</v>
      </c>
      <c r="Q525" s="16">
        <f t="shared" si="201"/>
        <v>24.143</v>
      </c>
    </row>
    <row r="526" spans="1:17" s="76" customFormat="1" ht="12.75">
      <c r="A526" s="91" t="s">
        <v>900</v>
      </c>
      <c r="B526" s="106" t="s">
        <v>938</v>
      </c>
      <c r="C526" s="11">
        <v>4400000</v>
      </c>
      <c r="D526" s="92">
        <v>133</v>
      </c>
      <c r="E526" s="25">
        <v>132</v>
      </c>
      <c r="F526" s="16">
        <f t="shared" si="195"/>
        <v>99.24812030075188</v>
      </c>
      <c r="G526" s="92">
        <v>132</v>
      </c>
      <c r="H526" s="25">
        <v>1</v>
      </c>
      <c r="I526" s="16">
        <f t="shared" si="196"/>
        <v>99.24812030075188</v>
      </c>
      <c r="J526" s="23">
        <v>3630000</v>
      </c>
      <c r="K526" s="11">
        <v>3600000</v>
      </c>
      <c r="L526" s="16">
        <f t="shared" si="197"/>
        <v>99.17355371900827</v>
      </c>
      <c r="M526" s="11">
        <v>17500</v>
      </c>
      <c r="N526" s="11">
        <f t="shared" si="198"/>
        <v>3617500</v>
      </c>
      <c r="O526" s="95">
        <f t="shared" si="199"/>
        <v>0.004861111111111111</v>
      </c>
      <c r="P526" s="11">
        <f t="shared" si="200"/>
        <v>800000</v>
      </c>
      <c r="Q526" s="16">
        <f t="shared" si="201"/>
        <v>81.81818181818181</v>
      </c>
    </row>
    <row r="527" spans="1:17" s="76" customFormat="1" ht="12.75">
      <c r="A527" s="91" t="s">
        <v>901</v>
      </c>
      <c r="B527" s="106" t="s">
        <v>940</v>
      </c>
      <c r="C527" s="11">
        <v>11000000</v>
      </c>
      <c r="D527" s="92">
        <v>29</v>
      </c>
      <c r="E527" s="25">
        <v>28</v>
      </c>
      <c r="F527" s="16">
        <f t="shared" si="195"/>
        <v>96.55172413793103</v>
      </c>
      <c r="G527" s="92">
        <v>28</v>
      </c>
      <c r="H527" s="25">
        <v>1</v>
      </c>
      <c r="I527" s="16">
        <f t="shared" si="196"/>
        <v>96.55172413793103</v>
      </c>
      <c r="J527" s="23">
        <v>8130239</v>
      </c>
      <c r="K527" s="11">
        <v>8050239</v>
      </c>
      <c r="L527" s="16">
        <f t="shared" si="197"/>
        <v>99.01601908627778</v>
      </c>
      <c r="M527" s="11">
        <v>8740853</v>
      </c>
      <c r="N527" s="11">
        <f t="shared" si="198"/>
        <v>16791092</v>
      </c>
      <c r="O527" s="95">
        <f t="shared" si="199"/>
        <v>1.0857880120080907</v>
      </c>
      <c r="P527" s="11">
        <f t="shared" si="200"/>
        <v>2949761</v>
      </c>
      <c r="Q527" s="16">
        <f t="shared" si="201"/>
        <v>73.18399090909091</v>
      </c>
    </row>
    <row r="528" spans="1:17" s="76" customFormat="1" ht="12.75">
      <c r="A528" s="91" t="s">
        <v>902</v>
      </c>
      <c r="B528" s="106" t="s">
        <v>941</v>
      </c>
      <c r="C528" s="11">
        <v>4000000</v>
      </c>
      <c r="D528" s="92">
        <v>50</v>
      </c>
      <c r="E528" s="25">
        <v>37</v>
      </c>
      <c r="F528" s="16">
        <f t="shared" si="195"/>
        <v>74</v>
      </c>
      <c r="G528" s="92">
        <v>48</v>
      </c>
      <c r="H528" s="25">
        <v>2</v>
      </c>
      <c r="I528" s="16">
        <f t="shared" si="196"/>
        <v>96</v>
      </c>
      <c r="J528" s="23">
        <v>4953380</v>
      </c>
      <c r="K528" s="11">
        <v>3897866</v>
      </c>
      <c r="L528" s="16">
        <f t="shared" si="197"/>
        <v>78.69103521231966</v>
      </c>
      <c r="M528" s="11">
        <v>9451092</v>
      </c>
      <c r="N528" s="11">
        <f t="shared" si="198"/>
        <v>13348958</v>
      </c>
      <c r="O528" s="95">
        <f t="shared" si="199"/>
        <v>2.424683660238705</v>
      </c>
      <c r="P528" s="11">
        <f t="shared" si="200"/>
        <v>102134</v>
      </c>
      <c r="Q528" s="16">
        <f t="shared" si="201"/>
        <v>97.44665</v>
      </c>
    </row>
    <row r="529" spans="1:17" s="76" customFormat="1" ht="12.75">
      <c r="A529" s="91" t="s">
        <v>903</v>
      </c>
      <c r="B529" s="106" t="s">
        <v>942</v>
      </c>
      <c r="C529" s="11">
        <v>1200000</v>
      </c>
      <c r="D529" s="92">
        <v>18</v>
      </c>
      <c r="E529" s="25">
        <v>10</v>
      </c>
      <c r="F529" s="16">
        <f t="shared" si="195"/>
        <v>55.55555555555556</v>
      </c>
      <c r="G529" s="92">
        <v>16</v>
      </c>
      <c r="H529" s="25">
        <v>2</v>
      </c>
      <c r="I529" s="16">
        <f t="shared" si="196"/>
        <v>88.88888888888889</v>
      </c>
      <c r="J529" s="23">
        <v>2239866</v>
      </c>
      <c r="K529" s="11">
        <v>1200000</v>
      </c>
      <c r="L529" s="16">
        <f t="shared" si="197"/>
        <v>53.57463348253869</v>
      </c>
      <c r="M529" s="11">
        <v>1518321</v>
      </c>
      <c r="N529" s="11">
        <f t="shared" si="198"/>
        <v>2718321</v>
      </c>
      <c r="O529" s="95">
        <f t="shared" si="199"/>
        <v>1.2652675</v>
      </c>
      <c r="P529" s="11">
        <f t="shared" si="200"/>
        <v>0</v>
      </c>
      <c r="Q529" s="16">
        <f t="shared" si="201"/>
        <v>100</v>
      </c>
    </row>
    <row r="530" spans="1:17" s="76" customFormat="1" ht="12.75">
      <c r="A530" s="91" t="s">
        <v>904</v>
      </c>
      <c r="B530" s="106" t="s">
        <v>943</v>
      </c>
      <c r="C530" s="11">
        <v>5000000</v>
      </c>
      <c r="D530" s="92">
        <v>150</v>
      </c>
      <c r="E530" s="25">
        <v>48</v>
      </c>
      <c r="F530" s="16">
        <f t="shared" si="195"/>
        <v>32</v>
      </c>
      <c r="G530" s="92">
        <v>142</v>
      </c>
      <c r="H530" s="25">
        <v>8</v>
      </c>
      <c r="I530" s="16">
        <f t="shared" si="196"/>
        <v>94.66666666666667</v>
      </c>
      <c r="J530" s="23">
        <v>12958262</v>
      </c>
      <c r="K530" s="11">
        <v>4990828</v>
      </c>
      <c r="L530" s="16">
        <f t="shared" si="197"/>
        <v>38.51464031210358</v>
      </c>
      <c r="M530" s="11">
        <v>4782361</v>
      </c>
      <c r="N530" s="11">
        <f t="shared" si="198"/>
        <v>9773189</v>
      </c>
      <c r="O530" s="95">
        <f t="shared" si="199"/>
        <v>0.9582299770699371</v>
      </c>
      <c r="P530" s="11">
        <f t="shared" si="200"/>
        <v>9172</v>
      </c>
      <c r="Q530" s="16">
        <f t="shared" si="201"/>
        <v>99.81656</v>
      </c>
    </row>
    <row r="531" spans="1:17" s="76" customFormat="1" ht="12.75">
      <c r="A531" s="91" t="s">
        <v>905</v>
      </c>
      <c r="B531" s="106" t="s">
        <v>945</v>
      </c>
      <c r="C531" s="11">
        <v>1000000</v>
      </c>
      <c r="D531" s="92">
        <v>22</v>
      </c>
      <c r="E531" s="25">
        <v>18</v>
      </c>
      <c r="F531" s="16">
        <f>E531*100/D531</f>
        <v>81.81818181818181</v>
      </c>
      <c r="G531" s="92">
        <v>20</v>
      </c>
      <c r="H531" s="25">
        <v>2</v>
      </c>
      <c r="I531" s="16">
        <f>G531*100/D531</f>
        <v>90.9090909090909</v>
      </c>
      <c r="J531" s="23">
        <v>1282775</v>
      </c>
      <c r="K531" s="11">
        <v>955475</v>
      </c>
      <c r="L531" s="16">
        <f>K531*100/J531</f>
        <v>74.48500321568474</v>
      </c>
      <c r="M531" s="11">
        <v>327125</v>
      </c>
      <c r="N531" s="11">
        <f>K531+M531</f>
        <v>1282600</v>
      </c>
      <c r="O531" s="95">
        <f>M531/K531</f>
        <v>0.34236897878018785</v>
      </c>
      <c r="P531" s="11">
        <f>C531-K531</f>
        <v>44525</v>
      </c>
      <c r="Q531" s="16">
        <f>K531*100/C531</f>
        <v>95.5475</v>
      </c>
    </row>
    <row r="532" spans="1:17" s="76" customFormat="1" ht="12.75">
      <c r="A532" s="91" t="s">
        <v>906</v>
      </c>
      <c r="B532" s="106" t="s">
        <v>944</v>
      </c>
      <c r="C532" s="11">
        <v>25866460</v>
      </c>
      <c r="D532" s="92">
        <v>479</v>
      </c>
      <c r="E532" s="25">
        <v>474</v>
      </c>
      <c r="F532" s="16">
        <f>E532*100/D532</f>
        <v>98.95615866388309</v>
      </c>
      <c r="G532" s="92">
        <v>474</v>
      </c>
      <c r="H532" s="25">
        <v>5</v>
      </c>
      <c r="I532" s="16">
        <f>G532*100/D532</f>
        <v>98.95615866388309</v>
      </c>
      <c r="J532" s="23">
        <v>26246890</v>
      </c>
      <c r="K532" s="11">
        <v>25866460</v>
      </c>
      <c r="L532" s="16">
        <f>K532*100/J532</f>
        <v>98.55057113433249</v>
      </c>
      <c r="M532" s="11">
        <v>586370</v>
      </c>
      <c r="N532" s="11">
        <f>K532+M532</f>
        <v>26452830</v>
      </c>
      <c r="O532" s="95">
        <f>M532/K532</f>
        <v>0.022669124418262104</v>
      </c>
      <c r="P532" s="11">
        <f>C532-K532</f>
        <v>0</v>
      </c>
      <c r="Q532" s="16">
        <f>K532*100/C532</f>
        <v>100</v>
      </c>
    </row>
    <row r="533" spans="1:17" s="76" customFormat="1" ht="12.75">
      <c r="A533" s="91" t="s">
        <v>907</v>
      </c>
      <c r="B533" s="106" t="s">
        <v>949</v>
      </c>
      <c r="C533" s="11">
        <v>4000000</v>
      </c>
      <c r="D533" s="92">
        <v>126</v>
      </c>
      <c r="E533" s="25">
        <v>94</v>
      </c>
      <c r="F533" s="16">
        <f aca="true" t="shared" si="202" ref="F533:F539">E533*100/D533</f>
        <v>74.60317460317461</v>
      </c>
      <c r="G533" s="92">
        <v>118</v>
      </c>
      <c r="H533" s="25">
        <v>8</v>
      </c>
      <c r="I533" s="16">
        <f aca="true" t="shared" si="203" ref="I533:I539">G533*100/D533</f>
        <v>93.65079365079364</v>
      </c>
      <c r="J533" s="23">
        <v>5174686</v>
      </c>
      <c r="K533" s="11">
        <v>3955316</v>
      </c>
      <c r="L533" s="16">
        <f aca="true" t="shared" si="204" ref="L533:L539">K533*100/J533</f>
        <v>76.43586490078819</v>
      </c>
      <c r="M533" s="11">
        <v>2444708</v>
      </c>
      <c r="N533" s="11">
        <f aca="true" t="shared" si="205" ref="N533:N539">K533+M533</f>
        <v>6400024</v>
      </c>
      <c r="O533" s="95">
        <f aca="true" t="shared" si="206" ref="O533:O539">M533/K533</f>
        <v>0.6180815894355849</v>
      </c>
      <c r="P533" s="11">
        <f aca="true" t="shared" si="207" ref="P533:P539">C533-K533</f>
        <v>44684</v>
      </c>
      <c r="Q533" s="16">
        <f aca="true" t="shared" si="208" ref="Q533:Q539">K533*100/C533</f>
        <v>98.8829</v>
      </c>
    </row>
    <row r="534" spans="1:17" s="76" customFormat="1" ht="12.75">
      <c r="A534" s="91" t="s">
        <v>908</v>
      </c>
      <c r="B534" s="106" t="s">
        <v>950</v>
      </c>
      <c r="C534" s="11">
        <v>2000000</v>
      </c>
      <c r="D534" s="92">
        <v>44</v>
      </c>
      <c r="E534" s="25">
        <v>37</v>
      </c>
      <c r="F534" s="16">
        <f t="shared" si="202"/>
        <v>84.0909090909091</v>
      </c>
      <c r="G534" s="92">
        <v>37</v>
      </c>
      <c r="H534" s="25">
        <v>7</v>
      </c>
      <c r="I534" s="16">
        <f t="shared" si="203"/>
        <v>84.0909090909091</v>
      </c>
      <c r="J534" s="23">
        <v>1509779</v>
      </c>
      <c r="K534" s="11">
        <v>1286780</v>
      </c>
      <c r="L534" s="16">
        <f t="shared" si="204"/>
        <v>85.22969255765248</v>
      </c>
      <c r="M534" s="11">
        <v>1425981</v>
      </c>
      <c r="N534" s="11">
        <f t="shared" si="205"/>
        <v>2712761</v>
      </c>
      <c r="O534" s="95">
        <f t="shared" si="206"/>
        <v>1.1081777770869923</v>
      </c>
      <c r="P534" s="11">
        <f t="shared" si="207"/>
        <v>713220</v>
      </c>
      <c r="Q534" s="16">
        <f t="shared" si="208"/>
        <v>64.339</v>
      </c>
    </row>
    <row r="535" spans="1:17" s="76" customFormat="1" ht="12.75">
      <c r="A535" s="91" t="s">
        <v>909</v>
      </c>
      <c r="B535" s="106" t="s">
        <v>951</v>
      </c>
      <c r="C535" s="11">
        <v>1800000</v>
      </c>
      <c r="D535" s="92">
        <v>69</v>
      </c>
      <c r="E535" s="25">
        <v>43</v>
      </c>
      <c r="F535" s="16">
        <f t="shared" si="202"/>
        <v>62.31884057971015</v>
      </c>
      <c r="G535" s="92">
        <v>68</v>
      </c>
      <c r="H535" s="25">
        <v>1</v>
      </c>
      <c r="I535" s="16">
        <f t="shared" si="203"/>
        <v>98.55072463768116</v>
      </c>
      <c r="J535" s="23">
        <v>2881886</v>
      </c>
      <c r="K535" s="11">
        <v>1796520</v>
      </c>
      <c r="L535" s="16">
        <f t="shared" si="204"/>
        <v>62.33834370964014</v>
      </c>
      <c r="M535" s="11">
        <v>4083184</v>
      </c>
      <c r="N535" s="11">
        <f t="shared" si="205"/>
        <v>5879704</v>
      </c>
      <c r="O535" s="95">
        <f t="shared" si="206"/>
        <v>2.2728296929619485</v>
      </c>
      <c r="P535" s="11">
        <f t="shared" si="207"/>
        <v>3480</v>
      </c>
      <c r="Q535" s="16">
        <f t="shared" si="208"/>
        <v>99.80666666666667</v>
      </c>
    </row>
    <row r="536" spans="1:17" s="76" customFormat="1" ht="12.75">
      <c r="A536" s="91" t="s">
        <v>910</v>
      </c>
      <c r="B536" s="106" t="s">
        <v>952</v>
      </c>
      <c r="C536" s="11">
        <v>3500000</v>
      </c>
      <c r="D536" s="92">
        <v>37</v>
      </c>
      <c r="E536" s="25">
        <v>18</v>
      </c>
      <c r="F536" s="16">
        <f t="shared" si="202"/>
        <v>48.648648648648646</v>
      </c>
      <c r="G536" s="92">
        <v>31</v>
      </c>
      <c r="H536" s="25">
        <v>6</v>
      </c>
      <c r="I536" s="16">
        <f t="shared" si="203"/>
        <v>83.78378378378379</v>
      </c>
      <c r="J536" s="23">
        <v>7061982</v>
      </c>
      <c r="K536" s="11">
        <v>3480326</v>
      </c>
      <c r="L536" s="16">
        <f t="shared" si="204"/>
        <v>49.28256684879684</v>
      </c>
      <c r="M536" s="11">
        <v>1868391</v>
      </c>
      <c r="N536" s="11">
        <f t="shared" si="205"/>
        <v>5348717</v>
      </c>
      <c r="O536" s="95">
        <f t="shared" si="206"/>
        <v>0.5368436749890672</v>
      </c>
      <c r="P536" s="11">
        <f t="shared" si="207"/>
        <v>19674</v>
      </c>
      <c r="Q536" s="16">
        <f t="shared" si="208"/>
        <v>99.43788571428571</v>
      </c>
    </row>
    <row r="537" spans="1:17" s="76" customFormat="1" ht="12.75">
      <c r="A537" s="91" t="s">
        <v>911</v>
      </c>
      <c r="B537" s="91" t="s">
        <v>953</v>
      </c>
      <c r="C537" s="11">
        <v>10000000</v>
      </c>
      <c r="D537" s="92">
        <v>111</v>
      </c>
      <c r="E537" s="25">
        <v>78</v>
      </c>
      <c r="F537" s="16">
        <f t="shared" si="202"/>
        <v>70.27027027027027</v>
      </c>
      <c r="G537" s="92">
        <v>102</v>
      </c>
      <c r="H537" s="25">
        <v>9</v>
      </c>
      <c r="I537" s="16">
        <f t="shared" si="203"/>
        <v>91.89189189189189</v>
      </c>
      <c r="J537" s="23">
        <v>14216094</v>
      </c>
      <c r="K537" s="11">
        <v>9937263</v>
      </c>
      <c r="L537" s="16">
        <f t="shared" si="204"/>
        <v>69.90150036993283</v>
      </c>
      <c r="M537" s="11">
        <v>21737139</v>
      </c>
      <c r="N537" s="11">
        <f t="shared" si="205"/>
        <v>31674402</v>
      </c>
      <c r="O537" s="95">
        <f t="shared" si="206"/>
        <v>2.187437224917968</v>
      </c>
      <c r="P537" s="11">
        <f t="shared" si="207"/>
        <v>62737</v>
      </c>
      <c r="Q537" s="16">
        <f t="shared" si="208"/>
        <v>99.37263</v>
      </c>
    </row>
    <row r="538" spans="1:17" s="76" customFormat="1" ht="12.75">
      <c r="A538" s="91" t="s">
        <v>912</v>
      </c>
      <c r="B538" s="106" t="s">
        <v>955</v>
      </c>
      <c r="C538" s="11">
        <v>1500000</v>
      </c>
      <c r="D538" s="92">
        <v>86</v>
      </c>
      <c r="E538" s="25">
        <v>42</v>
      </c>
      <c r="F538" s="16">
        <f t="shared" si="202"/>
        <v>48.83720930232558</v>
      </c>
      <c r="G538" s="92">
        <v>68</v>
      </c>
      <c r="H538" s="25">
        <v>18</v>
      </c>
      <c r="I538" s="16">
        <f t="shared" si="203"/>
        <v>79.06976744186046</v>
      </c>
      <c r="J538" s="23">
        <v>2978694</v>
      </c>
      <c r="K538" s="11">
        <v>1495908</v>
      </c>
      <c r="L538" s="16">
        <f t="shared" si="204"/>
        <v>50.220264317180614</v>
      </c>
      <c r="M538" s="11">
        <v>2991762</v>
      </c>
      <c r="N538" s="11">
        <f t="shared" si="205"/>
        <v>4487670</v>
      </c>
      <c r="O538" s="95">
        <f t="shared" si="206"/>
        <v>1.9999639015233557</v>
      </c>
      <c r="P538" s="11">
        <f t="shared" si="207"/>
        <v>4092</v>
      </c>
      <c r="Q538" s="16">
        <f t="shared" si="208"/>
        <v>99.7272</v>
      </c>
    </row>
    <row r="539" spans="1:17" s="76" customFormat="1" ht="12.75">
      <c r="A539" s="91" t="s">
        <v>913</v>
      </c>
      <c r="B539" s="106" t="s">
        <v>954</v>
      </c>
      <c r="C539" s="11">
        <v>63429950</v>
      </c>
      <c r="D539" s="92">
        <v>927</v>
      </c>
      <c r="E539" s="25">
        <v>924</v>
      </c>
      <c r="F539" s="16">
        <f t="shared" si="202"/>
        <v>99.67637540453075</v>
      </c>
      <c r="G539" s="92">
        <v>924</v>
      </c>
      <c r="H539" s="25">
        <v>3</v>
      </c>
      <c r="I539" s="16">
        <f t="shared" si="203"/>
        <v>99.67637540453075</v>
      </c>
      <c r="J539" s="23">
        <v>63534790</v>
      </c>
      <c r="K539" s="11">
        <v>63429950</v>
      </c>
      <c r="L539" s="16">
        <f t="shared" si="204"/>
        <v>99.8349880435585</v>
      </c>
      <c r="M539" s="11">
        <v>627305</v>
      </c>
      <c r="N539" s="11">
        <f t="shared" si="205"/>
        <v>64057255</v>
      </c>
      <c r="O539" s="95">
        <f t="shared" si="206"/>
        <v>0.00988972874801257</v>
      </c>
      <c r="P539" s="11">
        <f t="shared" si="207"/>
        <v>0</v>
      </c>
      <c r="Q539" s="16">
        <f t="shared" si="208"/>
        <v>100</v>
      </c>
    </row>
    <row r="540" spans="1:17" s="76" customFormat="1" ht="12.75">
      <c r="A540" s="117" t="s">
        <v>1038</v>
      </c>
      <c r="B540" s="118"/>
      <c r="C540" s="108">
        <f>SUM(C502:C539)</f>
        <v>369146410</v>
      </c>
      <c r="D540" s="109">
        <f>SUM(D502:D539)</f>
        <v>3753</v>
      </c>
      <c r="E540" s="109">
        <f>SUM(E502:E539)</f>
        <v>3280</v>
      </c>
      <c r="F540" s="111">
        <f>E540*100/D540</f>
        <v>87.39674926725286</v>
      </c>
      <c r="G540" s="109">
        <f>SUM(G502:G539)</f>
        <v>3605</v>
      </c>
      <c r="H540" s="110">
        <f>SUM(H502:H539)</f>
        <v>148</v>
      </c>
      <c r="I540" s="111">
        <f>G540*100/D540</f>
        <v>96.05648814281908</v>
      </c>
      <c r="J540" s="112">
        <f>SUM(J502:J539)</f>
        <v>425005237</v>
      </c>
      <c r="K540" s="108">
        <f>SUM(K502:K539)</f>
        <v>353436143</v>
      </c>
      <c r="L540" s="111">
        <f>K540*100/J540</f>
        <v>83.16042067971036</v>
      </c>
      <c r="M540" s="108">
        <f>SUM(M502:M539)</f>
        <v>574429629</v>
      </c>
      <c r="N540" s="108">
        <f>SUM(N502:N539)</f>
        <v>927865772</v>
      </c>
      <c r="O540" s="113">
        <f>M540/K540</f>
        <v>1.6252713265943488</v>
      </c>
      <c r="P540" s="108">
        <f>SUM(P502:P539)</f>
        <v>15710267</v>
      </c>
      <c r="Q540" s="111">
        <f>K540*100/C540</f>
        <v>95.74416367749588</v>
      </c>
    </row>
    <row r="541" spans="1:17" s="76" customFormat="1" ht="12.75">
      <c r="A541" s="69"/>
      <c r="B541" s="70"/>
      <c r="C541" s="71"/>
      <c r="D541" s="90"/>
      <c r="E541" s="90"/>
      <c r="F541" s="73"/>
      <c r="G541" s="90"/>
      <c r="H541" s="72"/>
      <c r="I541" s="73"/>
      <c r="J541" s="74"/>
      <c r="K541" s="71"/>
      <c r="L541" s="73"/>
      <c r="M541" s="71"/>
      <c r="N541" s="71"/>
      <c r="O541" s="103"/>
      <c r="P541" s="71"/>
      <c r="Q541" s="73"/>
    </row>
    <row r="542" spans="1:17" s="76" customFormat="1" ht="12.75">
      <c r="A542" s="2" t="s">
        <v>0</v>
      </c>
      <c r="B542" s="54" t="s">
        <v>946</v>
      </c>
      <c r="C542" s="119" t="s">
        <v>947</v>
      </c>
      <c r="D542" s="130" t="s">
        <v>79</v>
      </c>
      <c r="E542" s="131"/>
      <c r="F542" s="131"/>
      <c r="G542" s="132"/>
      <c r="H542" s="132"/>
      <c r="I542" s="133"/>
      <c r="J542" s="119" t="s">
        <v>88</v>
      </c>
      <c r="K542" s="134" t="s">
        <v>89</v>
      </c>
      <c r="L542" s="122" t="s">
        <v>85</v>
      </c>
      <c r="M542" s="119" t="s">
        <v>130</v>
      </c>
      <c r="N542" s="119" t="s">
        <v>129</v>
      </c>
      <c r="O542" s="122" t="s">
        <v>456</v>
      </c>
      <c r="P542" s="40" t="s">
        <v>114</v>
      </c>
      <c r="Q542" s="122" t="s">
        <v>948</v>
      </c>
    </row>
    <row r="543" spans="1:17" s="76" customFormat="1" ht="12.75">
      <c r="A543" s="5"/>
      <c r="B543" s="53" t="s">
        <v>957</v>
      </c>
      <c r="C543" s="120"/>
      <c r="D543" s="125" t="s">
        <v>78</v>
      </c>
      <c r="E543" s="127" t="s">
        <v>80</v>
      </c>
      <c r="F543" s="127" t="s">
        <v>81</v>
      </c>
      <c r="G543" s="125" t="s">
        <v>83</v>
      </c>
      <c r="H543" s="127" t="s">
        <v>82</v>
      </c>
      <c r="I543" s="128" t="s">
        <v>84</v>
      </c>
      <c r="J543" s="120"/>
      <c r="K543" s="135"/>
      <c r="L543" s="123"/>
      <c r="M543" s="137"/>
      <c r="N543" s="120"/>
      <c r="O543" s="123"/>
      <c r="P543" s="42" t="s">
        <v>115</v>
      </c>
      <c r="Q543" s="123"/>
    </row>
    <row r="544" spans="1:17" s="76" customFormat="1" ht="47.25" customHeight="1">
      <c r="A544" s="3"/>
      <c r="B544" s="51" t="s">
        <v>537</v>
      </c>
      <c r="C544" s="121"/>
      <c r="D544" s="126"/>
      <c r="E544" s="126"/>
      <c r="F544" s="126"/>
      <c r="G544" s="126"/>
      <c r="H544" s="126"/>
      <c r="I544" s="129"/>
      <c r="J544" s="121"/>
      <c r="K544" s="136"/>
      <c r="L544" s="124"/>
      <c r="M544" s="138"/>
      <c r="N544" s="121"/>
      <c r="O544" s="124"/>
      <c r="P544" s="43"/>
      <c r="Q544" s="124"/>
    </row>
    <row r="545" spans="1:17" s="76" customFormat="1" ht="12.75">
      <c r="A545" s="91" t="s">
        <v>958</v>
      </c>
      <c r="B545" s="106" t="s">
        <v>996</v>
      </c>
      <c r="C545" s="11">
        <v>500000</v>
      </c>
      <c r="D545" s="92"/>
      <c r="E545" s="25"/>
      <c r="F545" s="16"/>
      <c r="G545" s="92"/>
      <c r="H545" s="25"/>
      <c r="I545" s="16"/>
      <c r="J545" s="23"/>
      <c r="K545" s="11"/>
      <c r="L545" s="16"/>
      <c r="M545" s="11"/>
      <c r="N545" s="11"/>
      <c r="O545" s="95"/>
      <c r="P545" s="11"/>
      <c r="Q545" s="16"/>
    </row>
    <row r="546" spans="1:17" s="76" customFormat="1" ht="12.75">
      <c r="A546" s="91" t="s">
        <v>959</v>
      </c>
      <c r="B546" s="106" t="s">
        <v>997</v>
      </c>
      <c r="C546" s="11">
        <v>8000000</v>
      </c>
      <c r="D546" s="92"/>
      <c r="E546" s="25"/>
      <c r="F546" s="16"/>
      <c r="G546" s="92"/>
      <c r="H546" s="25"/>
      <c r="I546" s="16"/>
      <c r="J546" s="23"/>
      <c r="K546" s="11"/>
      <c r="L546" s="16"/>
      <c r="M546" s="11"/>
      <c r="N546" s="11"/>
      <c r="O546" s="95"/>
      <c r="P546" s="11"/>
      <c r="Q546" s="16"/>
    </row>
    <row r="547" spans="1:17" s="76" customFormat="1" ht="12.75">
      <c r="A547" s="91" t="s">
        <v>960</v>
      </c>
      <c r="B547" s="106" t="s">
        <v>998</v>
      </c>
      <c r="C547" s="11">
        <v>3000000</v>
      </c>
      <c r="D547" s="92"/>
      <c r="E547" s="25"/>
      <c r="F547" s="16"/>
      <c r="G547" s="92"/>
      <c r="H547" s="25"/>
      <c r="I547" s="16"/>
      <c r="J547" s="23"/>
      <c r="K547" s="11"/>
      <c r="L547" s="16"/>
      <c r="M547" s="11"/>
      <c r="N547" s="11"/>
      <c r="O547" s="95"/>
      <c r="P547" s="11"/>
      <c r="Q547" s="16"/>
    </row>
    <row r="548" spans="1:17" s="76" customFormat="1" ht="12.75">
      <c r="A548" s="91" t="s">
        <v>961</v>
      </c>
      <c r="B548" s="106" t="s">
        <v>999</v>
      </c>
      <c r="C548" s="11">
        <v>4500000</v>
      </c>
      <c r="D548" s="92"/>
      <c r="E548" s="25"/>
      <c r="F548" s="16"/>
      <c r="G548" s="92"/>
      <c r="H548" s="25"/>
      <c r="I548" s="16"/>
      <c r="J548" s="23"/>
      <c r="K548" s="11"/>
      <c r="L548" s="16"/>
      <c r="M548" s="11"/>
      <c r="N548" s="11"/>
      <c r="O548" s="95"/>
      <c r="P548" s="11"/>
      <c r="Q548" s="16"/>
    </row>
    <row r="549" spans="1:17" s="76" customFormat="1" ht="12.75">
      <c r="A549" s="91" t="s">
        <v>962</v>
      </c>
      <c r="B549" s="106" t="s">
        <v>1000</v>
      </c>
      <c r="C549" s="11">
        <v>500000</v>
      </c>
      <c r="D549" s="92"/>
      <c r="E549" s="25"/>
      <c r="F549" s="16"/>
      <c r="G549" s="92"/>
      <c r="H549" s="25"/>
      <c r="I549" s="16"/>
      <c r="J549" s="23"/>
      <c r="K549" s="11"/>
      <c r="L549" s="16"/>
      <c r="M549" s="11"/>
      <c r="N549" s="11"/>
      <c r="O549" s="95"/>
      <c r="P549" s="11"/>
      <c r="Q549" s="16"/>
    </row>
    <row r="550" spans="1:17" s="76" customFormat="1" ht="12.75">
      <c r="A550" s="91" t="s">
        <v>963</v>
      </c>
      <c r="B550" s="106" t="s">
        <v>1001</v>
      </c>
      <c r="C550" s="11">
        <v>600000</v>
      </c>
      <c r="D550" s="92"/>
      <c r="E550" s="25"/>
      <c r="F550" s="16"/>
      <c r="G550" s="92"/>
      <c r="H550" s="25"/>
      <c r="I550" s="16"/>
      <c r="J550" s="23"/>
      <c r="K550" s="11"/>
      <c r="L550" s="16"/>
      <c r="M550" s="11"/>
      <c r="N550" s="11"/>
      <c r="O550" s="95"/>
      <c r="P550" s="11"/>
      <c r="Q550" s="16"/>
    </row>
    <row r="551" spans="1:17" s="76" customFormat="1" ht="12.75">
      <c r="A551" s="91" t="s">
        <v>964</v>
      </c>
      <c r="B551" s="106" t="s">
        <v>1002</v>
      </c>
      <c r="C551" s="11">
        <v>900000</v>
      </c>
      <c r="D551" s="92"/>
      <c r="E551" s="25"/>
      <c r="F551" s="16"/>
      <c r="G551" s="92"/>
      <c r="H551" s="25"/>
      <c r="I551" s="16"/>
      <c r="J551" s="23"/>
      <c r="K551" s="11"/>
      <c r="L551" s="16"/>
      <c r="M551" s="11"/>
      <c r="N551" s="11"/>
      <c r="O551" s="95"/>
      <c r="P551" s="11"/>
      <c r="Q551" s="16"/>
    </row>
    <row r="552" spans="1:17" s="76" customFormat="1" ht="12.75">
      <c r="A552" s="91" t="s">
        <v>965</v>
      </c>
      <c r="B552" s="106" t="s">
        <v>1003</v>
      </c>
      <c r="C552" s="11">
        <v>1000000</v>
      </c>
      <c r="D552" s="92"/>
      <c r="E552" s="25"/>
      <c r="F552" s="16"/>
      <c r="G552" s="92"/>
      <c r="H552" s="25"/>
      <c r="I552" s="16"/>
      <c r="J552" s="23"/>
      <c r="K552" s="11"/>
      <c r="L552" s="16"/>
      <c r="M552" s="11"/>
      <c r="N552" s="11"/>
      <c r="O552" s="95"/>
      <c r="P552" s="11"/>
      <c r="Q552" s="16"/>
    </row>
    <row r="553" spans="1:17" s="76" customFormat="1" ht="12.75">
      <c r="A553" s="91" t="s">
        <v>966</v>
      </c>
      <c r="B553" s="106" t="s">
        <v>1004</v>
      </c>
      <c r="C553" s="11">
        <v>89000000</v>
      </c>
      <c r="D553" s="92"/>
      <c r="E553" s="25"/>
      <c r="F553" s="16"/>
      <c r="G553" s="92"/>
      <c r="H553" s="25"/>
      <c r="I553" s="16"/>
      <c r="J553" s="23"/>
      <c r="K553" s="11"/>
      <c r="L553" s="16"/>
      <c r="M553" s="11"/>
      <c r="N553" s="11"/>
      <c r="O553" s="95"/>
      <c r="P553" s="11"/>
      <c r="Q553" s="16"/>
    </row>
    <row r="554" spans="1:17" s="76" customFormat="1" ht="12.75">
      <c r="A554" s="91" t="s">
        <v>967</v>
      </c>
      <c r="B554" s="106" t="s">
        <v>1005</v>
      </c>
      <c r="C554" s="11">
        <v>2800000</v>
      </c>
      <c r="D554" s="92"/>
      <c r="E554" s="25"/>
      <c r="F554" s="16"/>
      <c r="G554" s="92"/>
      <c r="H554" s="25"/>
      <c r="I554" s="16"/>
      <c r="J554" s="23"/>
      <c r="K554" s="11"/>
      <c r="L554" s="16"/>
      <c r="M554" s="11"/>
      <c r="N554" s="11"/>
      <c r="O554" s="95"/>
      <c r="P554" s="11"/>
      <c r="Q554" s="16"/>
    </row>
    <row r="555" spans="1:17" s="76" customFormat="1" ht="12.75">
      <c r="A555" s="91" t="s">
        <v>968</v>
      </c>
      <c r="B555" s="106" t="s">
        <v>1006</v>
      </c>
      <c r="C555" s="11">
        <v>70000000</v>
      </c>
      <c r="D555" s="92"/>
      <c r="E555" s="25"/>
      <c r="F555" s="16"/>
      <c r="G555" s="92"/>
      <c r="H555" s="25"/>
      <c r="I555" s="16"/>
      <c r="J555" s="23"/>
      <c r="K555" s="11"/>
      <c r="L555" s="16"/>
      <c r="M555" s="11"/>
      <c r="N555" s="11"/>
      <c r="O555" s="95"/>
      <c r="P555" s="11"/>
      <c r="Q555" s="16"/>
    </row>
    <row r="556" spans="1:17" s="76" customFormat="1" ht="12.75">
      <c r="A556" s="91" t="s">
        <v>969</v>
      </c>
      <c r="B556" s="106" t="s">
        <v>1007</v>
      </c>
      <c r="C556" s="11">
        <v>2500000</v>
      </c>
      <c r="D556" s="92"/>
      <c r="E556" s="25"/>
      <c r="F556" s="16"/>
      <c r="G556" s="92"/>
      <c r="H556" s="25"/>
      <c r="I556" s="16"/>
      <c r="J556" s="23"/>
      <c r="K556" s="11"/>
      <c r="L556" s="16"/>
      <c r="M556" s="11"/>
      <c r="N556" s="11"/>
      <c r="O556" s="95"/>
      <c r="P556" s="11"/>
      <c r="Q556" s="16"/>
    </row>
    <row r="557" spans="1:17" s="76" customFormat="1" ht="12.75">
      <c r="A557" s="91" t="s">
        <v>970</v>
      </c>
      <c r="B557" s="106" t="s">
        <v>1008</v>
      </c>
      <c r="C557" s="11">
        <v>1000000</v>
      </c>
      <c r="D557" s="92"/>
      <c r="E557" s="25"/>
      <c r="F557" s="16"/>
      <c r="G557" s="92"/>
      <c r="H557" s="25"/>
      <c r="I557" s="16"/>
      <c r="J557" s="23"/>
      <c r="K557" s="11"/>
      <c r="L557" s="16"/>
      <c r="M557" s="11"/>
      <c r="N557" s="11"/>
      <c r="O557" s="95"/>
      <c r="P557" s="11"/>
      <c r="Q557" s="16"/>
    </row>
    <row r="558" spans="1:17" s="76" customFormat="1" ht="12.75">
      <c r="A558" s="91" t="s">
        <v>971</v>
      </c>
      <c r="B558" s="106" t="s">
        <v>1009</v>
      </c>
      <c r="C558" s="11">
        <v>2000000</v>
      </c>
      <c r="D558" s="92"/>
      <c r="E558" s="25"/>
      <c r="F558" s="16"/>
      <c r="G558" s="92"/>
      <c r="H558" s="25"/>
      <c r="I558" s="16"/>
      <c r="J558" s="23"/>
      <c r="K558" s="11"/>
      <c r="L558" s="16"/>
      <c r="M558" s="11"/>
      <c r="N558" s="11"/>
      <c r="O558" s="95"/>
      <c r="P558" s="11"/>
      <c r="Q558" s="16"/>
    </row>
    <row r="559" spans="1:17" s="76" customFormat="1" ht="12.75">
      <c r="A559" s="91" t="s">
        <v>972</v>
      </c>
      <c r="B559" s="106" t="s">
        <v>1010</v>
      </c>
      <c r="C559" s="11">
        <v>9000000</v>
      </c>
      <c r="D559" s="92"/>
      <c r="E559" s="25"/>
      <c r="F559" s="16"/>
      <c r="G559" s="92"/>
      <c r="H559" s="25"/>
      <c r="I559" s="16"/>
      <c r="J559" s="23"/>
      <c r="K559" s="11"/>
      <c r="L559" s="16"/>
      <c r="M559" s="11"/>
      <c r="N559" s="11"/>
      <c r="O559" s="95"/>
      <c r="P559" s="11"/>
      <c r="Q559" s="16"/>
    </row>
    <row r="560" spans="1:17" s="76" customFormat="1" ht="12.75">
      <c r="A560" s="91" t="s">
        <v>973</v>
      </c>
      <c r="B560" s="106" t="s">
        <v>1011</v>
      </c>
      <c r="C560" s="11">
        <v>1500000</v>
      </c>
      <c r="D560" s="92"/>
      <c r="E560" s="25"/>
      <c r="F560" s="16"/>
      <c r="G560" s="92"/>
      <c r="H560" s="25"/>
      <c r="I560" s="16"/>
      <c r="J560" s="23"/>
      <c r="K560" s="11"/>
      <c r="L560" s="16"/>
      <c r="M560" s="11"/>
      <c r="N560" s="11"/>
      <c r="O560" s="95"/>
      <c r="P560" s="11"/>
      <c r="Q560" s="16"/>
    </row>
    <row r="561" spans="1:17" s="76" customFormat="1" ht="12.75">
      <c r="A561" s="91" t="s">
        <v>974</v>
      </c>
      <c r="B561" s="106" t="s">
        <v>1012</v>
      </c>
      <c r="C561" s="11">
        <v>14500000</v>
      </c>
      <c r="D561" s="92"/>
      <c r="E561" s="25"/>
      <c r="F561" s="16"/>
      <c r="G561" s="92"/>
      <c r="H561" s="25"/>
      <c r="I561" s="16"/>
      <c r="J561" s="23"/>
      <c r="K561" s="11"/>
      <c r="L561" s="16"/>
      <c r="M561" s="11"/>
      <c r="N561" s="11"/>
      <c r="O561" s="95"/>
      <c r="P561" s="11"/>
      <c r="Q561" s="16"/>
    </row>
    <row r="562" spans="1:17" s="76" customFormat="1" ht="12.75">
      <c r="A562" s="91" t="s">
        <v>975</v>
      </c>
      <c r="B562" s="106" t="s">
        <v>1013</v>
      </c>
      <c r="C562" s="11">
        <v>1500000</v>
      </c>
      <c r="D562" s="92"/>
      <c r="E562" s="25"/>
      <c r="F562" s="16"/>
      <c r="G562" s="92"/>
      <c r="H562" s="25"/>
      <c r="I562" s="16"/>
      <c r="J562" s="23"/>
      <c r="K562" s="11"/>
      <c r="L562" s="16"/>
      <c r="M562" s="11"/>
      <c r="N562" s="11"/>
      <c r="O562" s="95"/>
      <c r="P562" s="11"/>
      <c r="Q562" s="16"/>
    </row>
    <row r="563" spans="1:17" s="76" customFormat="1" ht="12.75">
      <c r="A563" s="91" t="s">
        <v>976</v>
      </c>
      <c r="B563" s="106" t="s">
        <v>1014</v>
      </c>
      <c r="C563" s="11">
        <v>350000</v>
      </c>
      <c r="D563" s="92"/>
      <c r="E563" s="25"/>
      <c r="F563" s="16"/>
      <c r="G563" s="92"/>
      <c r="H563" s="25"/>
      <c r="I563" s="16"/>
      <c r="J563" s="23"/>
      <c r="K563" s="11"/>
      <c r="L563" s="16"/>
      <c r="M563" s="11"/>
      <c r="N563" s="11"/>
      <c r="O563" s="95"/>
      <c r="P563" s="11"/>
      <c r="Q563" s="16"/>
    </row>
    <row r="564" spans="1:17" s="76" customFormat="1" ht="12.75">
      <c r="A564" s="91" t="s">
        <v>977</v>
      </c>
      <c r="B564" s="106" t="s">
        <v>1015</v>
      </c>
      <c r="C564" s="11">
        <v>2000000</v>
      </c>
      <c r="D564" s="92"/>
      <c r="E564" s="25"/>
      <c r="F564" s="16"/>
      <c r="G564" s="92"/>
      <c r="H564" s="25"/>
      <c r="I564" s="16"/>
      <c r="J564" s="23"/>
      <c r="K564" s="11"/>
      <c r="L564" s="16"/>
      <c r="M564" s="11"/>
      <c r="N564" s="11"/>
      <c r="O564" s="95"/>
      <c r="P564" s="11"/>
      <c r="Q564" s="16"/>
    </row>
    <row r="565" spans="1:17" s="76" customFormat="1" ht="12.75">
      <c r="A565" s="91" t="s">
        <v>978</v>
      </c>
      <c r="B565" s="106" t="s">
        <v>1018</v>
      </c>
      <c r="C565" s="11">
        <v>15000000</v>
      </c>
      <c r="D565" s="92"/>
      <c r="E565" s="25"/>
      <c r="F565" s="16"/>
      <c r="G565" s="92"/>
      <c r="H565" s="25"/>
      <c r="I565" s="16"/>
      <c r="J565" s="23"/>
      <c r="K565" s="11"/>
      <c r="L565" s="16"/>
      <c r="M565" s="11"/>
      <c r="N565" s="11"/>
      <c r="O565" s="95"/>
      <c r="P565" s="11"/>
      <c r="Q565" s="16"/>
    </row>
    <row r="566" spans="1:17" s="76" customFormat="1" ht="12.75">
      <c r="A566" s="91" t="s">
        <v>979</v>
      </c>
      <c r="B566" s="106" t="s">
        <v>1016</v>
      </c>
      <c r="C566" s="11">
        <v>3500000</v>
      </c>
      <c r="D566" s="92"/>
      <c r="E566" s="25"/>
      <c r="F566" s="16"/>
      <c r="G566" s="92"/>
      <c r="H566" s="25"/>
      <c r="I566" s="16"/>
      <c r="J566" s="23"/>
      <c r="K566" s="11"/>
      <c r="L566" s="16"/>
      <c r="M566" s="11"/>
      <c r="N566" s="11"/>
      <c r="O566" s="95"/>
      <c r="P566" s="11"/>
      <c r="Q566" s="16"/>
    </row>
    <row r="567" spans="1:17" s="76" customFormat="1" ht="12.75">
      <c r="A567" s="91" t="s">
        <v>980</v>
      </c>
      <c r="B567" s="106" t="s">
        <v>1017</v>
      </c>
      <c r="C567" s="11">
        <v>3100000</v>
      </c>
      <c r="D567" s="92"/>
      <c r="E567" s="25"/>
      <c r="F567" s="16"/>
      <c r="G567" s="92"/>
      <c r="H567" s="25"/>
      <c r="I567" s="16"/>
      <c r="J567" s="23"/>
      <c r="K567" s="11"/>
      <c r="L567" s="16"/>
      <c r="M567" s="11"/>
      <c r="N567" s="11"/>
      <c r="O567" s="95"/>
      <c r="P567" s="11"/>
      <c r="Q567" s="16"/>
    </row>
    <row r="568" spans="1:17" s="76" customFormat="1" ht="12.75">
      <c r="A568" s="91" t="s">
        <v>981</v>
      </c>
      <c r="B568" s="106" t="s">
        <v>1019</v>
      </c>
      <c r="C568" s="11">
        <v>1500000</v>
      </c>
      <c r="D568" s="92"/>
      <c r="E568" s="25"/>
      <c r="F568" s="16"/>
      <c r="G568" s="92"/>
      <c r="H568" s="25"/>
      <c r="I568" s="16"/>
      <c r="J568" s="23"/>
      <c r="K568" s="11"/>
      <c r="L568" s="16"/>
      <c r="M568" s="11"/>
      <c r="N568" s="11"/>
      <c r="O568" s="95"/>
      <c r="P568" s="11"/>
      <c r="Q568" s="16"/>
    </row>
    <row r="569" spans="1:17" s="76" customFormat="1" ht="12.75">
      <c r="A569" s="91" t="s">
        <v>982</v>
      </c>
      <c r="B569" s="106" t="s">
        <v>1020</v>
      </c>
      <c r="C569" s="11">
        <v>6500000</v>
      </c>
      <c r="D569" s="92"/>
      <c r="E569" s="25"/>
      <c r="F569" s="16"/>
      <c r="G569" s="92"/>
      <c r="H569" s="25"/>
      <c r="I569" s="16"/>
      <c r="J569" s="23"/>
      <c r="K569" s="11"/>
      <c r="L569" s="16"/>
      <c r="M569" s="11"/>
      <c r="N569" s="11"/>
      <c r="O569" s="95"/>
      <c r="P569" s="11"/>
      <c r="Q569" s="16"/>
    </row>
    <row r="570" spans="1:17" s="76" customFormat="1" ht="12.75">
      <c r="A570" s="91" t="s">
        <v>983</v>
      </c>
      <c r="B570" s="106" t="s">
        <v>1021</v>
      </c>
      <c r="C570" s="11">
        <v>4400000</v>
      </c>
      <c r="D570" s="92"/>
      <c r="E570" s="25"/>
      <c r="F570" s="16"/>
      <c r="G570" s="92"/>
      <c r="H570" s="25"/>
      <c r="I570" s="16"/>
      <c r="J570" s="23"/>
      <c r="K570" s="11"/>
      <c r="L570" s="16"/>
      <c r="M570" s="11"/>
      <c r="N570" s="11"/>
      <c r="O570" s="95"/>
      <c r="P570" s="11"/>
      <c r="Q570" s="16"/>
    </row>
    <row r="571" spans="1:17" s="76" customFormat="1" ht="12.75">
      <c r="A571" s="91" t="s">
        <v>984</v>
      </c>
      <c r="B571" s="106" t="s">
        <v>1022</v>
      </c>
      <c r="C571" s="11">
        <v>1600000</v>
      </c>
      <c r="D571" s="92"/>
      <c r="E571" s="25"/>
      <c r="F571" s="16"/>
      <c r="G571" s="92"/>
      <c r="H571" s="25"/>
      <c r="I571" s="16"/>
      <c r="J571" s="23"/>
      <c r="K571" s="11"/>
      <c r="L571" s="16"/>
      <c r="M571" s="11"/>
      <c r="N571" s="11"/>
      <c r="O571" s="95"/>
      <c r="P571" s="11"/>
      <c r="Q571" s="16"/>
    </row>
    <row r="572" spans="1:17" s="76" customFormat="1" ht="12.75">
      <c r="A572" s="91" t="s">
        <v>985</v>
      </c>
      <c r="B572" s="106" t="s">
        <v>1023</v>
      </c>
      <c r="C572" s="11">
        <v>1500000</v>
      </c>
      <c r="D572" s="92"/>
      <c r="E572" s="25"/>
      <c r="F572" s="16"/>
      <c r="G572" s="92"/>
      <c r="H572" s="25"/>
      <c r="I572" s="16"/>
      <c r="J572" s="23"/>
      <c r="K572" s="11"/>
      <c r="L572" s="16"/>
      <c r="M572" s="11"/>
      <c r="N572" s="11"/>
      <c r="O572" s="95"/>
      <c r="P572" s="11"/>
      <c r="Q572" s="16"/>
    </row>
    <row r="573" spans="1:17" s="76" customFormat="1" ht="12.75">
      <c r="A573" s="91" t="s">
        <v>986</v>
      </c>
      <c r="B573" s="106" t="s">
        <v>1024</v>
      </c>
      <c r="C573" s="11">
        <v>600000</v>
      </c>
      <c r="D573" s="92"/>
      <c r="E573" s="25"/>
      <c r="F573" s="16"/>
      <c r="G573" s="92"/>
      <c r="H573" s="25"/>
      <c r="I573" s="16"/>
      <c r="J573" s="23"/>
      <c r="K573" s="11"/>
      <c r="L573" s="16"/>
      <c r="M573" s="11"/>
      <c r="N573" s="11"/>
      <c r="O573" s="95"/>
      <c r="P573" s="11"/>
      <c r="Q573" s="16"/>
    </row>
    <row r="574" spans="1:17" s="76" customFormat="1" ht="12.75">
      <c r="A574" s="91" t="s">
        <v>987</v>
      </c>
      <c r="B574" s="106" t="s">
        <v>1025</v>
      </c>
      <c r="C574" s="11">
        <v>2000000</v>
      </c>
      <c r="D574" s="92"/>
      <c r="E574" s="25"/>
      <c r="F574" s="16"/>
      <c r="G574" s="92"/>
      <c r="H574" s="25"/>
      <c r="I574" s="16"/>
      <c r="J574" s="23"/>
      <c r="K574" s="11"/>
      <c r="L574" s="16"/>
      <c r="M574" s="11"/>
      <c r="N574" s="11"/>
      <c r="O574" s="95"/>
      <c r="P574" s="11"/>
      <c r="Q574" s="16"/>
    </row>
    <row r="575" spans="1:17" s="76" customFormat="1" ht="12.75">
      <c r="A575" s="91" t="s">
        <v>988</v>
      </c>
      <c r="B575" s="106" t="s">
        <v>1026</v>
      </c>
      <c r="C575" s="11">
        <v>4000000</v>
      </c>
      <c r="D575" s="92"/>
      <c r="E575" s="25"/>
      <c r="F575" s="16"/>
      <c r="G575" s="92"/>
      <c r="H575" s="25"/>
      <c r="I575" s="16"/>
      <c r="J575" s="23"/>
      <c r="K575" s="11"/>
      <c r="L575" s="16"/>
      <c r="M575" s="11"/>
      <c r="N575" s="11"/>
      <c r="O575" s="95"/>
      <c r="P575" s="11"/>
      <c r="Q575" s="16"/>
    </row>
    <row r="576" spans="1:17" s="76" customFormat="1" ht="12.75">
      <c r="A576" s="91" t="s">
        <v>989</v>
      </c>
      <c r="B576" s="106" t="s">
        <v>1027</v>
      </c>
      <c r="C576" s="11">
        <v>30000000</v>
      </c>
      <c r="D576" s="92"/>
      <c r="E576" s="25"/>
      <c r="F576" s="16"/>
      <c r="G576" s="92"/>
      <c r="H576" s="25"/>
      <c r="I576" s="16"/>
      <c r="J576" s="23"/>
      <c r="K576" s="11"/>
      <c r="L576" s="16"/>
      <c r="M576" s="11"/>
      <c r="N576" s="11"/>
      <c r="O576" s="95"/>
      <c r="P576" s="11"/>
      <c r="Q576" s="16"/>
    </row>
    <row r="577" spans="1:17" s="76" customFormat="1" ht="12.75">
      <c r="A577" s="91" t="s">
        <v>990</v>
      </c>
      <c r="B577" s="106" t="s">
        <v>1028</v>
      </c>
      <c r="C577" s="11">
        <v>7000000</v>
      </c>
      <c r="D577" s="92"/>
      <c r="E577" s="25"/>
      <c r="F577" s="16"/>
      <c r="G577" s="92"/>
      <c r="H577" s="25"/>
      <c r="I577" s="16"/>
      <c r="J577" s="23"/>
      <c r="K577" s="11"/>
      <c r="L577" s="16"/>
      <c r="M577" s="11"/>
      <c r="N577" s="11"/>
      <c r="O577" s="95"/>
      <c r="P577" s="11"/>
      <c r="Q577" s="16"/>
    </row>
    <row r="578" spans="1:17" s="76" customFormat="1" ht="12.75">
      <c r="A578" s="91" t="s">
        <v>991</v>
      </c>
      <c r="B578" s="106" t="s">
        <v>1032</v>
      </c>
      <c r="C578" s="11">
        <v>2000000</v>
      </c>
      <c r="D578" s="92"/>
      <c r="E578" s="25"/>
      <c r="F578" s="16"/>
      <c r="G578" s="92"/>
      <c r="H578" s="25"/>
      <c r="I578" s="16"/>
      <c r="J578" s="23"/>
      <c r="K578" s="11"/>
      <c r="L578" s="16"/>
      <c r="M578" s="11"/>
      <c r="N578" s="11"/>
      <c r="O578" s="95"/>
      <c r="P578" s="11"/>
      <c r="Q578" s="16"/>
    </row>
    <row r="579" spans="1:17" s="76" customFormat="1" ht="12.75">
      <c r="A579" s="91" t="s">
        <v>992</v>
      </c>
      <c r="B579" s="106" t="s">
        <v>1033</v>
      </c>
      <c r="C579" s="11">
        <v>2000000</v>
      </c>
      <c r="D579" s="92"/>
      <c r="E579" s="25"/>
      <c r="F579" s="16"/>
      <c r="G579" s="92"/>
      <c r="H579" s="25"/>
      <c r="I579" s="16"/>
      <c r="J579" s="23"/>
      <c r="K579" s="11"/>
      <c r="L579" s="16"/>
      <c r="M579" s="11"/>
      <c r="N579" s="11"/>
      <c r="O579" s="95"/>
      <c r="P579" s="11"/>
      <c r="Q579" s="16"/>
    </row>
    <row r="580" spans="1:17" s="76" customFormat="1" ht="12.75">
      <c r="A580" s="91" t="s">
        <v>993</v>
      </c>
      <c r="B580" s="106" t="s">
        <v>1034</v>
      </c>
      <c r="C580" s="11">
        <v>4000000</v>
      </c>
      <c r="D580" s="92"/>
      <c r="E580" s="25"/>
      <c r="F580" s="16"/>
      <c r="G580" s="92"/>
      <c r="H580" s="25"/>
      <c r="I580" s="16"/>
      <c r="J580" s="23"/>
      <c r="K580" s="11"/>
      <c r="L580" s="16"/>
      <c r="M580" s="11"/>
      <c r="N580" s="11"/>
      <c r="O580" s="95"/>
      <c r="P580" s="11"/>
      <c r="Q580" s="16"/>
    </row>
    <row r="581" spans="1:17" s="76" customFormat="1" ht="12.75">
      <c r="A581" s="91" t="s">
        <v>994</v>
      </c>
      <c r="B581" s="106" t="s">
        <v>1035</v>
      </c>
      <c r="C581" s="11">
        <v>4000000</v>
      </c>
      <c r="D581" s="92"/>
      <c r="E581" s="25"/>
      <c r="F581" s="16"/>
      <c r="G581" s="92"/>
      <c r="H581" s="25"/>
      <c r="I581" s="16"/>
      <c r="J581" s="23"/>
      <c r="K581" s="11"/>
      <c r="L581" s="16"/>
      <c r="M581" s="11"/>
      <c r="N581" s="11"/>
      <c r="O581" s="95"/>
      <c r="P581" s="11"/>
      <c r="Q581" s="16"/>
    </row>
    <row r="582" spans="1:17" s="76" customFormat="1" ht="12.75">
      <c r="A582" s="91" t="s">
        <v>995</v>
      </c>
      <c r="B582" s="106" t="s">
        <v>1036</v>
      </c>
      <c r="C582" s="11">
        <v>1000000</v>
      </c>
      <c r="D582" s="92"/>
      <c r="E582" s="25"/>
      <c r="F582" s="16"/>
      <c r="G582" s="92"/>
      <c r="H582" s="25"/>
      <c r="I582" s="16"/>
      <c r="J582" s="23"/>
      <c r="K582" s="11"/>
      <c r="L582" s="16"/>
      <c r="M582" s="11"/>
      <c r="N582" s="11"/>
      <c r="O582" s="95"/>
      <c r="P582" s="11"/>
      <c r="Q582" s="16"/>
    </row>
    <row r="583" spans="1:17" s="76" customFormat="1" ht="12.75">
      <c r="A583" s="91" t="s">
        <v>1029</v>
      </c>
      <c r="B583" s="91"/>
      <c r="C583" s="11"/>
      <c r="D583" s="92"/>
      <c r="E583" s="25"/>
      <c r="F583" s="16"/>
      <c r="G583" s="92"/>
      <c r="H583" s="25"/>
      <c r="I583" s="16"/>
      <c r="J583" s="23"/>
      <c r="K583" s="11"/>
      <c r="L583" s="16"/>
      <c r="M583" s="11"/>
      <c r="N583" s="11"/>
      <c r="O583" s="95"/>
      <c r="P583" s="11"/>
      <c r="Q583" s="16"/>
    </row>
    <row r="584" spans="1:17" s="76" customFormat="1" ht="12.75">
      <c r="A584" s="91" t="s">
        <v>1030</v>
      </c>
      <c r="B584" s="106"/>
      <c r="C584" s="11"/>
      <c r="D584" s="92"/>
      <c r="E584" s="25"/>
      <c r="F584" s="16"/>
      <c r="G584" s="92"/>
      <c r="H584" s="25"/>
      <c r="I584" s="16"/>
      <c r="J584" s="23"/>
      <c r="K584" s="11"/>
      <c r="L584" s="16"/>
      <c r="M584" s="11"/>
      <c r="N584" s="11"/>
      <c r="O584" s="95"/>
      <c r="P584" s="11"/>
      <c r="Q584" s="16"/>
    </row>
    <row r="585" spans="1:17" s="76" customFormat="1" ht="12.75">
      <c r="A585" s="91" t="s">
        <v>1031</v>
      </c>
      <c r="B585" s="106"/>
      <c r="C585" s="11"/>
      <c r="D585" s="92"/>
      <c r="E585" s="25"/>
      <c r="F585" s="16"/>
      <c r="G585" s="92"/>
      <c r="H585" s="25"/>
      <c r="I585" s="16"/>
      <c r="J585" s="23"/>
      <c r="K585" s="11"/>
      <c r="L585" s="16"/>
      <c r="M585" s="11"/>
      <c r="N585" s="11"/>
      <c r="O585" s="95"/>
      <c r="P585" s="11"/>
      <c r="Q585" s="16"/>
    </row>
    <row r="586" spans="1:17" s="76" customFormat="1" ht="12.75">
      <c r="A586" s="117" t="s">
        <v>1037</v>
      </c>
      <c r="B586" s="118"/>
      <c r="C586" s="108">
        <f>SUM(C545:C585)</f>
        <v>308850000</v>
      </c>
      <c r="D586" s="109">
        <f>SUM(D545:D585)</f>
        <v>0</v>
      </c>
      <c r="E586" s="109">
        <f>SUM(E545:E585)</f>
        <v>0</v>
      </c>
      <c r="F586" s="111" t="e">
        <f>E586*100/D586</f>
        <v>#DIV/0!</v>
      </c>
      <c r="G586" s="109">
        <f>SUM(G545:G585)</f>
        <v>0</v>
      </c>
      <c r="H586" s="110">
        <f>SUM(H545:H585)</f>
        <v>0</v>
      </c>
      <c r="I586" s="111" t="e">
        <f>G586*100/D586</f>
        <v>#DIV/0!</v>
      </c>
      <c r="J586" s="112">
        <f>SUM(J545:J585)</f>
        <v>0</v>
      </c>
      <c r="K586" s="108">
        <f>SUM(K545:K585)</f>
        <v>0</v>
      </c>
      <c r="L586" s="111" t="e">
        <f>K586*100/J586</f>
        <v>#DIV/0!</v>
      </c>
      <c r="M586" s="108">
        <f>SUM(M545:M585)</f>
        <v>0</v>
      </c>
      <c r="N586" s="108">
        <f>SUM(N545:N585)</f>
        <v>0</v>
      </c>
      <c r="O586" s="113" t="e">
        <f>M586/K586</f>
        <v>#DIV/0!</v>
      </c>
      <c r="P586" s="108">
        <f>SUM(P545:P585)</f>
        <v>0</v>
      </c>
      <c r="Q586" s="111">
        <f>K586*100/C586</f>
        <v>0</v>
      </c>
    </row>
    <row r="587" spans="1:17" s="76" customFormat="1" ht="12.75">
      <c r="A587" s="69"/>
      <c r="B587" s="70"/>
      <c r="C587" s="71"/>
      <c r="D587" s="90"/>
      <c r="E587" s="72"/>
      <c r="F587" s="73"/>
      <c r="G587" s="90"/>
      <c r="H587" s="72"/>
      <c r="I587" s="73"/>
      <c r="J587" s="74"/>
      <c r="K587" s="71"/>
      <c r="L587" s="73"/>
      <c r="M587" s="71"/>
      <c r="N587" s="71"/>
      <c r="O587" s="103"/>
      <c r="P587" s="71"/>
      <c r="Q587" s="73"/>
    </row>
    <row r="588" spans="1:17" ht="12.75">
      <c r="A588" s="139" t="s">
        <v>229</v>
      </c>
      <c r="B588" s="140"/>
      <c r="C588" s="12">
        <v>1415829528</v>
      </c>
      <c r="D588" s="33">
        <f>D31+D68+D113+D154+D190+D222+D256+D277+D294+D313+D336+D362+D389+D417+D446+D471+D497+D540</f>
        <v>26247</v>
      </c>
      <c r="E588" s="33">
        <f>E31+E68+E113+E154+E190+E222+E256+E277+E294+E313+E336+E362+E389+E417+E446+E471+E497+E540</f>
        <v>16130</v>
      </c>
      <c r="F588" s="28">
        <f>E588/D588*100</f>
        <v>61.454642435325944</v>
      </c>
      <c r="G588" s="33">
        <f>G31+G68+G113+G154+G190+G222+G256+G277+G294+G313+G336+G362+G389+G417+G446+G471+G497+G540</f>
        <v>21680</v>
      </c>
      <c r="H588" s="33">
        <f>H31+H68+H113+H154+H190+H222+H256+H277+H294+H313+H336+H362+H389+H417+H446+H471+H497+H540</f>
        <v>4567</v>
      </c>
      <c r="I588" s="28">
        <f>G588/D588*100</f>
        <v>82.59991618089686</v>
      </c>
      <c r="J588" s="12">
        <f>J31+J68+J113+J154+J190+J222+J256+J277+J294+J313+J336+J362+J389+J417+J446+J471+J497+J540</f>
        <v>2126204921</v>
      </c>
      <c r="K588" s="12">
        <f>K31+K68+K113+K154+K190+K222+K256+K277+K294+K313+K336+K362+K389+K417+K446+K471+K497+K540</f>
        <v>1302843357</v>
      </c>
      <c r="L588" s="28">
        <f>K588/J588*100</f>
        <v>61.27553107097714</v>
      </c>
      <c r="M588" s="33">
        <f>M31+M68+M113+M154+M190+M222+M256+M277+M294+M313+M336+M362+M389+M417+M446+M471+M497+M540</f>
        <v>2517774622</v>
      </c>
      <c r="N588" s="12">
        <f>N31+N68+N113+N154+N190+N222+N256+N277+N294+N313+N336+N362+N389+N417+N446+N471+N497+N540</f>
        <v>3820617979</v>
      </c>
      <c r="O588" s="94">
        <f>M588/K588</f>
        <v>1.9325228996044226</v>
      </c>
      <c r="P588" s="12">
        <f>P31+P68+P113+P154+P190+P222+P256+P277+P294+P313+P336+P362+P389+P417+P446+P471+P497+P540</f>
        <v>110486171</v>
      </c>
      <c r="Q588" s="28">
        <f>K588*100/C588</f>
        <v>92.0197898994518</v>
      </c>
    </row>
    <row r="589" spans="1:17" ht="12.75">
      <c r="A589" s="139" t="s">
        <v>107</v>
      </c>
      <c r="B589" s="140"/>
      <c r="C589" s="12">
        <f>C31+C68+C113+C154+C190+C222+C256+C277+C294+C313+C336+C362+C389+C417+C446+C471+C497+C540</f>
        <v>1415829528</v>
      </c>
      <c r="D589" s="29"/>
      <c r="E589" s="29"/>
      <c r="F589" s="29"/>
      <c r="G589" s="29"/>
      <c r="H589" s="29"/>
      <c r="I589" s="31"/>
      <c r="J589" s="30"/>
      <c r="K589" s="32"/>
      <c r="L589" s="29"/>
      <c r="M589" s="50"/>
      <c r="N589" s="50"/>
      <c r="O589" s="50"/>
      <c r="P589" s="50"/>
      <c r="Q589" s="31"/>
    </row>
    <row r="590" ht="13.5" customHeight="1"/>
    <row r="591" spans="1:17" ht="12.75" customHeight="1" hidden="1">
      <c r="A591" s="2" t="s">
        <v>0</v>
      </c>
      <c r="B591" s="54" t="s">
        <v>133</v>
      </c>
      <c r="C591" s="85" t="s">
        <v>86</v>
      </c>
      <c r="D591" s="130" t="s">
        <v>79</v>
      </c>
      <c r="E591" s="131"/>
      <c r="F591" s="131"/>
      <c r="G591" s="132"/>
      <c r="H591" s="132"/>
      <c r="I591" s="133"/>
      <c r="J591" s="85" t="s">
        <v>88</v>
      </c>
      <c r="K591" s="40" t="s">
        <v>89</v>
      </c>
      <c r="L591" s="84" t="s">
        <v>85</v>
      </c>
      <c r="M591" s="85" t="s">
        <v>130</v>
      </c>
      <c r="N591" s="85" t="s">
        <v>129</v>
      </c>
      <c r="O591" s="40"/>
      <c r="P591" s="40" t="s">
        <v>114</v>
      </c>
      <c r="Q591" s="84" t="s">
        <v>87</v>
      </c>
    </row>
  </sheetData>
  <sheetProtection/>
  <mergeCells count="306">
    <mergeCell ref="A471:B471"/>
    <mergeCell ref="N448:N450"/>
    <mergeCell ref="O448:O450"/>
    <mergeCell ref="Q448:Q450"/>
    <mergeCell ref="D449:D450"/>
    <mergeCell ref="E449:E450"/>
    <mergeCell ref="F449:F450"/>
    <mergeCell ref="G449:G450"/>
    <mergeCell ref="H449:H450"/>
    <mergeCell ref="I449:I450"/>
    <mergeCell ref="C448:C450"/>
    <mergeCell ref="D448:I448"/>
    <mergeCell ref="J448:J450"/>
    <mergeCell ref="K448:K450"/>
    <mergeCell ref="L448:L450"/>
    <mergeCell ref="M448:M450"/>
    <mergeCell ref="A446:B446"/>
    <mergeCell ref="N419:N421"/>
    <mergeCell ref="O419:O421"/>
    <mergeCell ref="Q419:Q421"/>
    <mergeCell ref="D420:D421"/>
    <mergeCell ref="E420:E421"/>
    <mergeCell ref="F420:F421"/>
    <mergeCell ref="G420:G421"/>
    <mergeCell ref="H420:H421"/>
    <mergeCell ref="I420:I421"/>
    <mergeCell ref="C419:C421"/>
    <mergeCell ref="D419:I419"/>
    <mergeCell ref="J419:J421"/>
    <mergeCell ref="K419:K421"/>
    <mergeCell ref="L419:L421"/>
    <mergeCell ref="M419:M421"/>
    <mergeCell ref="A389:B389"/>
    <mergeCell ref="N364:N366"/>
    <mergeCell ref="O364:O366"/>
    <mergeCell ref="Q364:Q366"/>
    <mergeCell ref="D365:D366"/>
    <mergeCell ref="E365:E366"/>
    <mergeCell ref="F365:F366"/>
    <mergeCell ref="G365:G366"/>
    <mergeCell ref="H365:H366"/>
    <mergeCell ref="I365:I366"/>
    <mergeCell ref="C364:C366"/>
    <mergeCell ref="D364:I364"/>
    <mergeCell ref="J364:J366"/>
    <mergeCell ref="K364:K366"/>
    <mergeCell ref="L364:L366"/>
    <mergeCell ref="M364:M366"/>
    <mergeCell ref="A362:B362"/>
    <mergeCell ref="N338:N340"/>
    <mergeCell ref="O338:O340"/>
    <mergeCell ref="Q338:Q340"/>
    <mergeCell ref="D339:D340"/>
    <mergeCell ref="E339:E340"/>
    <mergeCell ref="F339:F340"/>
    <mergeCell ref="G339:G340"/>
    <mergeCell ref="H339:H340"/>
    <mergeCell ref="I339:I340"/>
    <mergeCell ref="C338:C340"/>
    <mergeCell ref="D338:I338"/>
    <mergeCell ref="J338:J340"/>
    <mergeCell ref="K338:K340"/>
    <mergeCell ref="L338:L340"/>
    <mergeCell ref="M338:M340"/>
    <mergeCell ref="Q296:Q298"/>
    <mergeCell ref="D297:D298"/>
    <mergeCell ref="E297:E298"/>
    <mergeCell ref="F297:F298"/>
    <mergeCell ref="G297:G298"/>
    <mergeCell ref="H297:H298"/>
    <mergeCell ref="I297:I298"/>
    <mergeCell ref="L296:L298"/>
    <mergeCell ref="M296:M298"/>
    <mergeCell ref="N296:N298"/>
    <mergeCell ref="O296:O298"/>
    <mergeCell ref="C296:C298"/>
    <mergeCell ref="D296:I296"/>
    <mergeCell ref="J296:J298"/>
    <mergeCell ref="K296:K298"/>
    <mergeCell ref="D280:D281"/>
    <mergeCell ref="E280:E281"/>
    <mergeCell ref="F280:F281"/>
    <mergeCell ref="G280:G281"/>
    <mergeCell ref="H280:H281"/>
    <mergeCell ref="I280:I281"/>
    <mergeCell ref="C279:C281"/>
    <mergeCell ref="D279:I279"/>
    <mergeCell ref="J279:J281"/>
    <mergeCell ref="K279:K281"/>
    <mergeCell ref="Q258:Q260"/>
    <mergeCell ref="D259:D260"/>
    <mergeCell ref="E259:E260"/>
    <mergeCell ref="F259:F260"/>
    <mergeCell ref="G259:G260"/>
    <mergeCell ref="Q279:Q281"/>
    <mergeCell ref="I259:I260"/>
    <mergeCell ref="L258:L260"/>
    <mergeCell ref="M258:M260"/>
    <mergeCell ref="N258:N260"/>
    <mergeCell ref="O258:O260"/>
    <mergeCell ref="O279:O281"/>
    <mergeCell ref="L279:L281"/>
    <mergeCell ref="M279:M281"/>
    <mergeCell ref="N279:N281"/>
    <mergeCell ref="C258:C260"/>
    <mergeCell ref="D258:I258"/>
    <mergeCell ref="J258:J260"/>
    <mergeCell ref="K258:K260"/>
    <mergeCell ref="L224:L226"/>
    <mergeCell ref="M224:M226"/>
    <mergeCell ref="G225:G226"/>
    <mergeCell ref="H225:H226"/>
    <mergeCell ref="I225:I226"/>
    <mergeCell ref="H259:H260"/>
    <mergeCell ref="N224:N226"/>
    <mergeCell ref="Q224:Q226"/>
    <mergeCell ref="O224:O226"/>
    <mergeCell ref="C224:C226"/>
    <mergeCell ref="D224:I224"/>
    <mergeCell ref="J224:J226"/>
    <mergeCell ref="K224:K226"/>
    <mergeCell ref="D225:D226"/>
    <mergeCell ref="E225:E226"/>
    <mergeCell ref="F225:F226"/>
    <mergeCell ref="L192:L194"/>
    <mergeCell ref="M192:M194"/>
    <mergeCell ref="N192:N194"/>
    <mergeCell ref="Q192:Q194"/>
    <mergeCell ref="O192:O194"/>
    <mergeCell ref="C192:C194"/>
    <mergeCell ref="D192:I192"/>
    <mergeCell ref="J192:J194"/>
    <mergeCell ref="K192:K194"/>
    <mergeCell ref="D193:D194"/>
    <mergeCell ref="I193:I194"/>
    <mergeCell ref="C3:C5"/>
    <mergeCell ref="D3:I3"/>
    <mergeCell ref="D33:I33"/>
    <mergeCell ref="F34:F35"/>
    <mergeCell ref="D34:D35"/>
    <mergeCell ref="D157:D158"/>
    <mergeCell ref="E157:E158"/>
    <mergeCell ref="F157:F158"/>
    <mergeCell ref="G157:G158"/>
    <mergeCell ref="Q33:Q35"/>
    <mergeCell ref="C33:C35"/>
    <mergeCell ref="H34:H35"/>
    <mergeCell ref="I34:I35"/>
    <mergeCell ref="L33:L35"/>
    <mergeCell ref="J33:J35"/>
    <mergeCell ref="G34:G35"/>
    <mergeCell ref="K33:K35"/>
    <mergeCell ref="Q3:Q5"/>
    <mergeCell ref="D4:D5"/>
    <mergeCell ref="E4:E5"/>
    <mergeCell ref="F4:F5"/>
    <mergeCell ref="G4:G5"/>
    <mergeCell ref="O3:O5"/>
    <mergeCell ref="J3:J5"/>
    <mergeCell ref="H4:H5"/>
    <mergeCell ref="I4:I5"/>
    <mergeCell ref="M3:M5"/>
    <mergeCell ref="N3:N5"/>
    <mergeCell ref="M33:M35"/>
    <mergeCell ref="N33:N35"/>
    <mergeCell ref="K3:K5"/>
    <mergeCell ref="L3:L5"/>
    <mergeCell ref="E34:E35"/>
    <mergeCell ref="C70:C72"/>
    <mergeCell ref="J70:J72"/>
    <mergeCell ref="D70:I70"/>
    <mergeCell ref="Q70:Q72"/>
    <mergeCell ref="D71:D72"/>
    <mergeCell ref="E71:E72"/>
    <mergeCell ref="F71:F72"/>
    <mergeCell ref="G71:G72"/>
    <mergeCell ref="H71:H72"/>
    <mergeCell ref="A113:B113"/>
    <mergeCell ref="A588:B588"/>
    <mergeCell ref="C156:C158"/>
    <mergeCell ref="D156:I156"/>
    <mergeCell ref="J156:J158"/>
    <mergeCell ref="K156:K158"/>
    <mergeCell ref="E193:E194"/>
    <mergeCell ref="F193:F194"/>
    <mergeCell ref="G193:G194"/>
    <mergeCell ref="H193:H194"/>
    <mergeCell ref="A589:B589"/>
    <mergeCell ref="A68:B68"/>
    <mergeCell ref="A154:B154"/>
    <mergeCell ref="A190:B190"/>
    <mergeCell ref="A222:B222"/>
    <mergeCell ref="A256:B256"/>
    <mergeCell ref="A277:B277"/>
    <mergeCell ref="A294:B294"/>
    <mergeCell ref="A336:B336"/>
    <mergeCell ref="A313:B313"/>
    <mergeCell ref="Q115:Q117"/>
    <mergeCell ref="C115:C117"/>
    <mergeCell ref="D115:I115"/>
    <mergeCell ref="J115:J117"/>
    <mergeCell ref="K115:K117"/>
    <mergeCell ref="D116:D117"/>
    <mergeCell ref="E116:E117"/>
    <mergeCell ref="F116:F117"/>
    <mergeCell ref="G116:G117"/>
    <mergeCell ref="H116:H117"/>
    <mergeCell ref="D591:I591"/>
    <mergeCell ref="L115:L117"/>
    <mergeCell ref="M115:M117"/>
    <mergeCell ref="Q156:Q158"/>
    <mergeCell ref="N115:N117"/>
    <mergeCell ref="I116:I117"/>
    <mergeCell ref="L156:L158"/>
    <mergeCell ref="M156:M158"/>
    <mergeCell ref="N156:N158"/>
    <mergeCell ref="I157:I158"/>
    <mergeCell ref="H157:H158"/>
    <mergeCell ref="O33:O35"/>
    <mergeCell ref="O70:O72"/>
    <mergeCell ref="O115:O117"/>
    <mergeCell ref="O156:O158"/>
    <mergeCell ref="I71:I72"/>
    <mergeCell ref="K70:K72"/>
    <mergeCell ref="L70:L72"/>
    <mergeCell ref="M70:M72"/>
    <mergeCell ref="N70:N72"/>
    <mergeCell ref="C315:C317"/>
    <mergeCell ref="D315:I315"/>
    <mergeCell ref="J315:J317"/>
    <mergeCell ref="K315:K317"/>
    <mergeCell ref="L315:L317"/>
    <mergeCell ref="M315:M317"/>
    <mergeCell ref="N315:N317"/>
    <mergeCell ref="O315:O317"/>
    <mergeCell ref="Q315:Q317"/>
    <mergeCell ref="D316:D317"/>
    <mergeCell ref="E316:E317"/>
    <mergeCell ref="F316:F317"/>
    <mergeCell ref="G316:G317"/>
    <mergeCell ref="H316:H317"/>
    <mergeCell ref="I316:I317"/>
    <mergeCell ref="C391:C393"/>
    <mergeCell ref="D391:I391"/>
    <mergeCell ref="J391:J393"/>
    <mergeCell ref="K391:K393"/>
    <mergeCell ref="L391:L393"/>
    <mergeCell ref="M391:M393"/>
    <mergeCell ref="A417:B417"/>
    <mergeCell ref="N391:N393"/>
    <mergeCell ref="O391:O393"/>
    <mergeCell ref="Q391:Q393"/>
    <mergeCell ref="D392:D393"/>
    <mergeCell ref="E392:E393"/>
    <mergeCell ref="F392:F393"/>
    <mergeCell ref="G392:G393"/>
    <mergeCell ref="H392:H393"/>
    <mergeCell ref="I392:I393"/>
    <mergeCell ref="C473:C475"/>
    <mergeCell ref="D473:I473"/>
    <mergeCell ref="J473:J475"/>
    <mergeCell ref="K473:K475"/>
    <mergeCell ref="L473:L475"/>
    <mergeCell ref="A497:B497"/>
    <mergeCell ref="M473:M475"/>
    <mergeCell ref="N473:N475"/>
    <mergeCell ref="O473:O475"/>
    <mergeCell ref="Q473:Q475"/>
    <mergeCell ref="D474:D475"/>
    <mergeCell ref="E474:E475"/>
    <mergeCell ref="F474:F475"/>
    <mergeCell ref="G474:G475"/>
    <mergeCell ref="H474:H475"/>
    <mergeCell ref="I474:I475"/>
    <mergeCell ref="C499:C501"/>
    <mergeCell ref="D499:I499"/>
    <mergeCell ref="J499:J501"/>
    <mergeCell ref="K499:K501"/>
    <mergeCell ref="L499:L501"/>
    <mergeCell ref="M499:M501"/>
    <mergeCell ref="A540:B540"/>
    <mergeCell ref="N499:N501"/>
    <mergeCell ref="O499:O501"/>
    <mergeCell ref="Q499:Q501"/>
    <mergeCell ref="D500:D501"/>
    <mergeCell ref="E500:E501"/>
    <mergeCell ref="F500:F501"/>
    <mergeCell ref="G500:G501"/>
    <mergeCell ref="H500:H501"/>
    <mergeCell ref="I500:I501"/>
    <mergeCell ref="C542:C544"/>
    <mergeCell ref="D542:I542"/>
    <mergeCell ref="J542:J544"/>
    <mergeCell ref="K542:K544"/>
    <mergeCell ref="L542:L544"/>
    <mergeCell ref="M542:M544"/>
    <mergeCell ref="A586:B586"/>
    <mergeCell ref="N542:N544"/>
    <mergeCell ref="O542:O544"/>
    <mergeCell ref="Q542:Q544"/>
    <mergeCell ref="D543:D544"/>
    <mergeCell ref="E543:E544"/>
    <mergeCell ref="F543:F544"/>
    <mergeCell ref="G543:G544"/>
    <mergeCell ref="H543:H544"/>
    <mergeCell ref="I543:I54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Vichr Dušan Mgr.</cp:lastModifiedBy>
  <cp:lastPrinted>2009-01-05T09:49:14Z</cp:lastPrinted>
  <dcterms:created xsi:type="dcterms:W3CDTF">2002-08-02T09:35:28Z</dcterms:created>
  <dcterms:modified xsi:type="dcterms:W3CDTF">2020-03-30T11:32:15Z</dcterms:modified>
  <cp:category/>
  <cp:version/>
  <cp:contentType/>
  <cp:contentStatus/>
</cp:coreProperties>
</file>