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645" windowWidth="6930" windowHeight="4575" tabRatio="938" activeTab="0"/>
  </bookViews>
  <sheets>
    <sheet name="REKAPITULACE" sheetId="1" r:id="rId1"/>
    <sheet name="PLNĚNÍ PŘÍJMŮ" sheetId="2" r:id="rId2"/>
    <sheet name="daně" sheetId="3" r:id="rId3"/>
    <sheet name="VÝDAJE - kapitoly" sheetId="4" r:id="rId4"/>
    <sheet name="čerpání KÚ" sheetId="5" r:id="rId5"/>
    <sheet name="čerpání zastupitelstva" sheetId="6" r:id="rId6"/>
    <sheet name="SOCIÁLNÍ FOND" sheetId="7" r:id="rId7"/>
    <sheet name="FOND VYSOČINY" sheetId="8" r:id="rId8"/>
    <sheet name="FOND VYS GP" sheetId="9" r:id="rId9"/>
    <sheet name="Fond strateg.rez." sheetId="10" r:id="rId10"/>
    <sheet name="Čerpání EU " sheetId="11" r:id="rId11"/>
    <sheet name="Čerpání EU_pujcka" sheetId="12" r:id="rId12"/>
    <sheet name="UŽITÍ" sheetId="13" r:id="rId13"/>
  </sheets>
  <definedNames>
    <definedName name="_xlnm.Print_Area" localSheetId="10">'Čerpání EU '!$A$1:$N$73</definedName>
    <definedName name="_xlnm.Print_Area" localSheetId="4">'čerpání KÚ'!$A$1:$F$89</definedName>
    <definedName name="_xlnm.Print_Area" localSheetId="5">'čerpání zastupitelstva'!$A$1:$F$87</definedName>
    <definedName name="_xlnm.Print_Area" localSheetId="9">'Fond strateg.rez.'!$A$1:$G$125</definedName>
    <definedName name="_xlnm.Print_Area" localSheetId="8">'FOND VYS GP'!$A$1:$H$143</definedName>
    <definedName name="_xlnm.Print_Area" localSheetId="7">'FOND VYSOČINY'!$A$1:$E$30</definedName>
    <definedName name="_xlnm.Print_Area" localSheetId="1">'PLNĚNÍ PŘÍJMŮ'!$A$1:$E$101</definedName>
    <definedName name="_xlnm.Print_Area" localSheetId="0">'REKAPITULACE'!$A$1:$E$50</definedName>
    <definedName name="_xlnm.Print_Area" localSheetId="6">'SOCIÁLNÍ FOND'!$A$1:$E$44</definedName>
    <definedName name="_xlnm.Print_Area" localSheetId="12">'UŽITÍ'!$A$1:$E$122</definedName>
    <definedName name="_xlnm.Print_Area" localSheetId="3">'VÝDAJE - kapitoly'!$A$1:$G$612</definedName>
  </definedNames>
  <calcPr fullCalcOnLoad="1"/>
</workbook>
</file>

<file path=xl/sharedStrings.xml><?xml version="1.0" encoding="utf-8"?>
<sst xmlns="http://schemas.openxmlformats.org/spreadsheetml/2006/main" count="2214" uniqueCount="1138">
  <si>
    <t>KAPITOLA ZASTUPITELSTVO KRAJE</t>
  </si>
  <si>
    <t>17</t>
  </si>
  <si>
    <t>KAPITOLA KRAJSKÝ ÚŘAD</t>
  </si>
  <si>
    <t>19</t>
  </si>
  <si>
    <t>16</t>
  </si>
  <si>
    <t>KAPITOLA REZERVA A ROZVOJ KRAJE</t>
  </si>
  <si>
    <t>Kč</t>
  </si>
  <si>
    <t>Příjmy (Kč):</t>
  </si>
  <si>
    <t>Výdaje(Kč):</t>
  </si>
  <si>
    <t>Penzijní připojištění</t>
  </si>
  <si>
    <t>daň z příjmů FO ze závislé činnosti</t>
  </si>
  <si>
    <t>Předškolní zařízení</t>
  </si>
  <si>
    <t>Školní stravování při předškolním a školním stravování</t>
  </si>
  <si>
    <t xml:space="preserve">Kapitálové příjmy </t>
  </si>
  <si>
    <t>(tis.Kč)</t>
  </si>
  <si>
    <t>Celkem přímé náklady</t>
  </si>
  <si>
    <t>Celkem dotace soukromým školám</t>
  </si>
  <si>
    <t>PLNĚNÍ PŘÍJMŮ A VÝDAJŮ ROZPOČTU KRAJE VYSOČINA V OBDOBÍ 1 - 8/2008</t>
  </si>
  <si>
    <t>1) REKAPITULACE HOSPODAŘENÍ  KRAJE DLE ROZPOČTU V OBDOBÍ 1 - 8/2008</t>
  </si>
  <si>
    <t>2)  PLNĚNÍ PŘÍJMŮ ROZPOČTU KRAJE V OBDOBÍ 1 - 8/2008</t>
  </si>
  <si>
    <r>
      <t xml:space="preserve">3)  VÝVOJ DAŇOVÝCH PŘÍJMŮ KRAJE V OBDOBÍ  1. 1. - 31. 8. 2008 </t>
    </r>
    <r>
      <rPr>
        <b/>
        <sz val="12"/>
        <rFont val="Arial CE"/>
        <family val="2"/>
      </rPr>
      <t xml:space="preserve"> (v tis. Kč) </t>
    </r>
  </si>
  <si>
    <t>4)  ČERPÁNÍ VÝDAJŮ ROZPOČTU KRAJE PODLE KAPITOL V OBDOBÍ 1 - 8/2008</t>
  </si>
  <si>
    <t>5)  ČERPÁNÍ VÝDAJŮ NA KAPITOLE KRAJSKÝ ÚŘAD V 1 - 8/2008</t>
  </si>
  <si>
    <t>6)  ČERPÁNÍ VÝDAJŮ NA KAPITOLE ZASTUPITELSTVO V 1 - 8/2008</t>
  </si>
  <si>
    <r>
      <t xml:space="preserve">7)  SOCIÁLNÍ FOND V OBDOBÍ 1 - 8/2008    </t>
    </r>
    <r>
      <rPr>
        <b/>
        <sz val="10"/>
        <rFont val="Arial CE"/>
        <family val="2"/>
      </rPr>
      <t>(Kč)</t>
    </r>
  </si>
  <si>
    <r>
      <t xml:space="preserve">8 a)  FOND VYSOČINY V OBDOBÍ 1 - 8/2008    </t>
    </r>
    <r>
      <rPr>
        <b/>
        <sz val="10"/>
        <rFont val="Arial CE"/>
        <family val="2"/>
      </rPr>
      <t>(Kč)</t>
    </r>
  </si>
  <si>
    <t>b)  ČERPÁNÍ  FONDU VYSOČINY DLE GRANTOVÝCH PROGRAMŮ           (Kč)     1 - 8/2008</t>
  </si>
  <si>
    <r>
      <t xml:space="preserve">9)  FOND STRATEGICKÝCH REZERV V OBDOBÍ 1 - 8/2008   </t>
    </r>
    <r>
      <rPr>
        <b/>
        <sz val="10"/>
        <rFont val="Arial CE"/>
        <family val="2"/>
      </rPr>
      <t>(Kč)</t>
    </r>
  </si>
  <si>
    <t>10 a) Čerpání projektů EU k 31.  8.  2008 (v tis. Kč)</t>
  </si>
  <si>
    <t>b) Čerpání projektů EU spolufinancovaných z půjčky SFDI k 31. 8. 2008 (v tis. Kč)</t>
  </si>
  <si>
    <t xml:space="preserve">        1 - 8/2008</t>
  </si>
  <si>
    <t>Disponibilní zdroje FSR k  31. 8. 2008</t>
  </si>
  <si>
    <t>Disponibilní zdroje FV k  31.  8.  2008</t>
  </si>
  <si>
    <t>Disponibilní zdroje SF k  31. 8.  2008</t>
  </si>
  <si>
    <t>Bezplatná příprava dětí azylantů do ZV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</si>
  <si>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</si>
  <si>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</si>
  <si>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</si>
  <si>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</si>
  <si>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</si>
  <si>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</si>
  <si>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</si>
  <si>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</si>
  <si>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</si>
  <si>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</si>
  <si>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</si>
  <si>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</si>
  <si>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Příjmy z daní celkem (tis.Kč)</t>
  </si>
  <si>
    <t>CELKOVÉ HOSPODAŘENÍ (tis.Kč)</t>
  </si>
  <si>
    <t>Základní školy</t>
  </si>
  <si>
    <t>Schválený rozpočet</t>
  </si>
  <si>
    <t>Nákup služeb (stravenky, bazén)</t>
  </si>
  <si>
    <t>Upravený rozpočet</t>
  </si>
  <si>
    <t>% z upr.rozpočtu</t>
  </si>
  <si>
    <t>Příjmy z prodeje pozemků</t>
  </si>
  <si>
    <t xml:space="preserve">Prostředky z příkazních smluv u zdravotnických zařízení </t>
  </si>
  <si>
    <t>Zachování a obnova kulturních památek</t>
  </si>
  <si>
    <t>Příjmy z prodeje ostatních nemovitostí a jejich částí</t>
  </si>
  <si>
    <t>15</t>
  </si>
  <si>
    <t>Kapitola nemovitý majetek</t>
  </si>
  <si>
    <t>KAPITOLA NEMOVITÝ MAJETEK</t>
  </si>
  <si>
    <t>Technická zhodnocení a opravy ve školství</t>
  </si>
  <si>
    <t>Technická zhodnocení a opravy v kulturních organizacích</t>
  </si>
  <si>
    <t>Investice v kultuře</t>
  </si>
  <si>
    <t>Investice ve školství</t>
  </si>
  <si>
    <t>Školní stravování</t>
  </si>
  <si>
    <t>Datum schválení</t>
  </si>
  <si>
    <t>Popis rozpočtového opatření</t>
  </si>
  <si>
    <t>Zůstatek položky</t>
  </si>
  <si>
    <t>Strategické a koncepční materiály</t>
  </si>
  <si>
    <t>Nespecifikovaná rezerva</t>
  </si>
  <si>
    <t xml:space="preserve"> </t>
  </si>
  <si>
    <t xml:space="preserve">Zařízení výchovného poradenství </t>
  </si>
  <si>
    <t>Zařízení výchovného poradenství a preventivní výchovné péče</t>
  </si>
  <si>
    <t>Položka</t>
  </si>
  <si>
    <t>Název položky</t>
  </si>
  <si>
    <t xml:space="preserve">Ostatní osobní výdaje   </t>
  </si>
  <si>
    <t>Odměny členů zastupitelstva</t>
  </si>
  <si>
    <t>Schválený příslib poskytnutí návratných finančních prostředků :</t>
  </si>
  <si>
    <t>Převody ze zvláštních účtů ukončených projektů, jednotlivých etap projektů, nebo na základě usnesení orgánů kraje</t>
  </si>
  <si>
    <t xml:space="preserve">Asistenti pedagogů pro děti, žáky a studenty se sociálním znevýhodněním </t>
  </si>
  <si>
    <t>Ostatní činnosti k ochraně ovzduší</t>
  </si>
  <si>
    <t>Platby za provedenou práci j.n.</t>
  </si>
  <si>
    <t xml:space="preserve">Pojistné na sociální zabezpečení               </t>
  </si>
  <si>
    <t xml:space="preserve">Pojistné na zdravotní pojištění                 </t>
  </si>
  <si>
    <t>sesk.50</t>
  </si>
  <si>
    <t>Celkem seskupení položek 41xx                                        neinvestiční přijaté transfery</t>
  </si>
  <si>
    <t>Osobní náklady celkem</t>
  </si>
  <si>
    <t>Knihy, učební pomůcky a tisk</t>
  </si>
  <si>
    <t>Drobný hmotný inv. a neinvestiční majetek</t>
  </si>
  <si>
    <t>Nákup materiálu j.n</t>
  </si>
  <si>
    <t>Realizované kurzové ztráty</t>
  </si>
  <si>
    <t>Plyn</t>
  </si>
  <si>
    <t>PHM a maziva</t>
  </si>
  <si>
    <t>Služby pošt</t>
  </si>
  <si>
    <t>Služby telekomunikací a radiokomunikací</t>
  </si>
  <si>
    <t>Služby peněžních ústavů</t>
  </si>
  <si>
    <t>Nájemné</t>
  </si>
  <si>
    <t>Konzultační, poradenské a právní služby</t>
  </si>
  <si>
    <t>Služby školení a vzdělávání</t>
  </si>
  <si>
    <t>Nákup služeb j. n.</t>
  </si>
  <si>
    <t>Opravy a udržování</t>
  </si>
  <si>
    <t>Programové vybavení</t>
  </si>
  <si>
    <t>Pohoštění</t>
  </si>
  <si>
    <t>Účastnické poplatky na konference</t>
  </si>
  <si>
    <t>Nájemné za nájem s právem koupě</t>
  </si>
  <si>
    <t>Ostatní nákupy j. n.</t>
  </si>
  <si>
    <t>Věcné dary</t>
  </si>
  <si>
    <t>sesk. 51</t>
  </si>
  <si>
    <t>Neinvestiční nákupy a výdaje související</t>
  </si>
  <si>
    <t>Daň z přidané hodnoty</t>
  </si>
  <si>
    <t>sesk. 52</t>
  </si>
  <si>
    <t>Nákup kolků</t>
  </si>
  <si>
    <t>Platby daní a poplatků</t>
  </si>
  <si>
    <t>sesk. 53</t>
  </si>
  <si>
    <t>Neinvestiční transfery a další platby rozpočtům</t>
  </si>
  <si>
    <t>Nespecifikované rezervy</t>
  </si>
  <si>
    <t>sesk. 59</t>
  </si>
  <si>
    <t>FSR</t>
  </si>
  <si>
    <t>Výdaje z rozpočtu kraje</t>
  </si>
  <si>
    <t>Příjmy do rozpočtu kraje</t>
  </si>
  <si>
    <t>236 99</t>
  </si>
  <si>
    <t>Úspora energií v objektech kraje Vysočina</t>
  </si>
  <si>
    <t>Ostatní neinvestiční výdaje</t>
  </si>
  <si>
    <t>NEINVESTIČNÍ VÝDAJE  úhrnem</t>
  </si>
  <si>
    <t>Dopravní prostředky</t>
  </si>
  <si>
    <t>Umělecká díla a předměty</t>
  </si>
  <si>
    <t>sesk. 61</t>
  </si>
  <si>
    <t xml:space="preserve">Investiční nákupy a výdaje související </t>
  </si>
  <si>
    <t>VÝDAJE úhrnem</t>
  </si>
  <si>
    <t>Skupina výdajů</t>
  </si>
  <si>
    <t xml:space="preserve">osobní výdaje </t>
  </si>
  <si>
    <t xml:space="preserve">věcné výdaje </t>
  </si>
  <si>
    <t>služby</t>
  </si>
  <si>
    <t xml:space="preserve">investiční výdaje </t>
  </si>
  <si>
    <t>celkem</t>
  </si>
  <si>
    <t xml:space="preserve">Platy zaměstnanců                                 </t>
  </si>
  <si>
    <t>Ostatní osobní výdaje - dohody</t>
  </si>
  <si>
    <t xml:space="preserve">Pojistné na sociální zabezpečení           </t>
  </si>
  <si>
    <t xml:space="preserve">Pojistné na zdravotní pojištění              </t>
  </si>
  <si>
    <t>Ostatní povinné pojistné hrazené zam.</t>
  </si>
  <si>
    <t>Ochranné pomůcky</t>
  </si>
  <si>
    <t xml:space="preserve">Prádlo, oděv a obuv </t>
  </si>
  <si>
    <t>Drobný hmotný inv. a neinv.majetek (3-40 tis)</t>
  </si>
  <si>
    <t>Budování rozvojového partnerství za účelem posílení kapacity při plánování a real. programů v kraji Vysočina</t>
  </si>
  <si>
    <t>Nákup materiálu j.n (do 3000 Kč)</t>
  </si>
  <si>
    <t>Voda</t>
  </si>
  <si>
    <t>Teplo</t>
  </si>
  <si>
    <t>Elektrická energie</t>
  </si>
  <si>
    <t>Neinvest. transfery a další platby rozpočtům</t>
  </si>
  <si>
    <t>Budovy, haly a stavby</t>
  </si>
  <si>
    <t>ÚZ 33245</t>
  </si>
  <si>
    <t>ÚZ 13101 - bude RO</t>
  </si>
  <si>
    <t xml:space="preserve">KAPITOLA ZEMĚDĚLSTVÍ                         </t>
  </si>
  <si>
    <t xml:space="preserve">KAPITOLA ZDRAVOTNICTVÍ   </t>
  </si>
  <si>
    <t xml:space="preserve">KAPITOLA DOPRAVA           </t>
  </si>
  <si>
    <t>Dosud nerealizované převody v Kč</t>
  </si>
  <si>
    <t>Předpokládané spolufinancování EU a SR v Kč</t>
  </si>
  <si>
    <t>půjčky budou vráceny</t>
  </si>
  <si>
    <t>Regional Cooperation Management CZ - AT, RECOM CZ - AT</t>
  </si>
  <si>
    <t xml:space="preserve">KAPITOLA ÚZEMNÍ PLÁNOVÁNÍ                          </t>
  </si>
  <si>
    <t>pol.1361</t>
  </si>
  <si>
    <t>§ xxxx p 2122</t>
  </si>
  <si>
    <t>§ 6172 p 3112</t>
  </si>
  <si>
    <t>sestava fin 2-12</t>
  </si>
  <si>
    <t>p 5331 UZ 00000 minus § 3299</t>
  </si>
  <si>
    <t>uz 33245</t>
  </si>
  <si>
    <t>pol 6000 -6999</t>
  </si>
  <si>
    <t>pol 5000-5999</t>
  </si>
  <si>
    <t>org 1701, § 6330</t>
  </si>
  <si>
    <t>minus § 6113,§ 3636, § 4319, § 5299 orj 18xx</t>
  </si>
  <si>
    <t>su 231, org 1702</t>
  </si>
  <si>
    <t>I + N</t>
  </si>
  <si>
    <t xml:space="preserve">orj 1900-1999, SU 231-232,dívat se na § 6172 </t>
  </si>
  <si>
    <t>orj 18xx, su 231,232,§ 6113</t>
  </si>
  <si>
    <t>pol 5163</t>
  </si>
  <si>
    <t>su 236/10 nebo 236 - i rozpočet</t>
  </si>
  <si>
    <t>počítá se zvlášť</t>
  </si>
  <si>
    <t>bez §, SÚ 232</t>
  </si>
  <si>
    <t>Kapitálové  výdaje</t>
  </si>
  <si>
    <t>Pozor na Herálec doplatky rok 2003</t>
  </si>
  <si>
    <t xml:space="preserve">§ 3311 - ORJ 8000, ORG 331110 - 1.200 tis. </t>
  </si>
  <si>
    <t>§ 3314 - ORJ 8000,ORG 48002 - 1.500 tis.</t>
  </si>
  <si>
    <t>Převod z FSR na kapitolu Regionální rozvoj na poskytnutí půjčky pro Vysočina Tourism na financování projektu "Zkvalitnění marketingu….."</t>
  </si>
  <si>
    <t>FINANCOVÁNÍ CELKEM (-)</t>
  </si>
  <si>
    <t>§ 3315 - ORJ 8000, ORG xxxx - 18.050 tis.</t>
  </si>
  <si>
    <t>§ 3319 - ORJ 1800, ORG xxxx - 140 tis.</t>
  </si>
  <si>
    <t xml:space="preserve">§ 3321 - ORJ 8000, ORG 44002 - 2.100 tis. </t>
  </si>
  <si>
    <t>Kapitola školství, mládeže a sportu</t>
  </si>
  <si>
    <t>KAPITOLA ŠKOLSTVÍ, MLÁDEŽE A SPORTU</t>
  </si>
  <si>
    <t>Splátky půjčených prostředků od o.s. Agora</t>
  </si>
  <si>
    <t>Na vypracování zakázky "Stanovení a posouzení variant zajištění provozu Vědeckotechnologického parku Jihlava"</t>
  </si>
  <si>
    <t>DD Telč - na úhradu zvýš. nákladů za děti umístěné v DD - žáky ZŠ a MŠ</t>
  </si>
  <si>
    <t xml:space="preserve">Na podporu aktivit Pod střechou v rámci Týdne vzdělávání dospělých </t>
  </si>
  <si>
    <t>Zvýšení rozpočtu kapitoly Nemovitý majetek, příloha M1 TZ a vyjmenované opravy ve školství</t>
  </si>
  <si>
    <t>Asociace institucí vzdělávání dospělých ČR, o.s. - na pořádání konferencí v rámci Týdne vzdělávání dospělých</t>
  </si>
  <si>
    <t>Na podporu akce Jarmark profesí</t>
  </si>
  <si>
    <t>Na úhradu výdajů spojených s majetkem kraje</t>
  </si>
  <si>
    <t>Muzeum Vysočiny Třebíč - na financování nákladů v souvislosti se vznikem filmového dokumentu podle knihy "Mlynáři od Babic"</t>
  </si>
  <si>
    <t>Nemocnice Pelhřimov - na realizaci nákupu nového vybavení rodinného pokoje hospicového typu</t>
  </si>
  <si>
    <t>Na zajištění zpracování projektové žádosti "Zdravotnické přístroje Nemocnice Havlíčkův Brod" prostřednictvím zvláštního účtu</t>
  </si>
  <si>
    <t>§ 4313 - 12.600 tis. 8000 běž. a 2.700 tis. 8000 kap.</t>
  </si>
  <si>
    <t>§ 4311 - 1.400 tis. 8000 bež. a 50.100 tis. 8000 kap.</t>
  </si>
  <si>
    <t>§ 4316 - 3.700 tis.  8000 běž. a 16.400 tis. 8000 kap.</t>
  </si>
  <si>
    <t xml:space="preserve">                péče o lidské zdroje a majetek kraje</t>
  </si>
  <si>
    <t>Investiční dotace jednotlivým školám a školským zařízením na nákup investičního movitého majetku - příloha Š3</t>
  </si>
  <si>
    <t>Investiční dotace zřizované příspěvkové organizaci kraje</t>
  </si>
  <si>
    <t>OSTATNÍ VÝDAJE CELKEM</t>
  </si>
  <si>
    <t>Běžné a kapitálové příspěvky pro příspěvkovou organizaci kraje - KSÚS Vysočiny</t>
  </si>
  <si>
    <t>Neinvestiční příspěvky na provoz KSÚS</t>
  </si>
  <si>
    <t>Investiční dotace KSÚS</t>
  </si>
  <si>
    <t>Příspěvky na provoz zřizovaným příspěvkovýn organizacím kraje a ostatním příspěvkovým organizacím</t>
  </si>
  <si>
    <t>Střední škola technická Jihlava - zrušení ČOV, přečerpání OV</t>
  </si>
  <si>
    <t>ZŠ  a Praktická škola Velké Meziříčí - na dovybavení nových prostor</t>
  </si>
  <si>
    <t xml:space="preserve">Obchodní akademie Pelhřimov - na úhradu zvýšených nákladů v roce 2008 </t>
  </si>
  <si>
    <t>Nemocnice Jihlava - na projekt Informačního centra KOC Jihlava NOP on-line</t>
  </si>
  <si>
    <t>Nemocnice Havlíčkův Brod - na odměny pro zaměstnance za realizaci procesu akreditace</t>
  </si>
  <si>
    <t>Na finanční dar T.Pejchalovi, Žďár nad Sázavou - uznání a poděkování za vzornou reprezentaci Vysočiny</t>
  </si>
  <si>
    <t>DD Nová Ves u Chotěboře - na mzdové náklady pro údržbáře-zahradníka</t>
  </si>
  <si>
    <t>Centrum - DDM Ledeč nad Sázavou - na úhradu zvýšených nákladů na nájemné</t>
  </si>
  <si>
    <t>Zvýšení rozpočtu PLZ  (z kapitoly Školství, mládeže a sportu)</t>
  </si>
  <si>
    <t>SZŠ a VOŠZ Jihlava - na nezbytná technická a provozní opatření a úhradu posudku (školní jídelna)</t>
  </si>
  <si>
    <t>Na pořízení analyt.zprávy z testování žáků druhých ročníků středních škol</t>
  </si>
  <si>
    <t>Český svaz chovatelů, okres.org, Havl.Brod a Žďár n/Sázavou - finanční dary</t>
  </si>
  <si>
    <t>KSÚS Vysočiny - na pořízení a osazení dopravního značení "Zimní výbava"</t>
  </si>
  <si>
    <t>Na vypracování zakázky "Analýza inovačního potenciálu kraje Vysočina"</t>
  </si>
  <si>
    <t xml:space="preserve">Oprava po vichřici "Poutního kostela sv. Jana Nepomuckého na Zelené hoře" </t>
  </si>
  <si>
    <t xml:space="preserve">Zařízení pro výkon pěstounské péče </t>
  </si>
  <si>
    <t>Pasporty místních komunikací</t>
  </si>
  <si>
    <t>Údržba zeleně v průjezdních úsecích obcí</t>
  </si>
  <si>
    <t>Sociální péče a pomoc rodině a manželství - Psychocentrum</t>
  </si>
  <si>
    <t>Dotace obcím a ostatním zřizovatelům sociální služeb</t>
  </si>
  <si>
    <t>Dotace na sociální služby z rozpočtu kraje Vysočina</t>
  </si>
  <si>
    <t>Dotace obcím a mikroregionům v rámci Programu obnovy venkova</t>
  </si>
  <si>
    <t>Dotace na podporu obcím Agenda 21</t>
  </si>
  <si>
    <t>Příspěvek na provoz pro Vysočinu TOURISM</t>
  </si>
  <si>
    <t>Investiční dotace pro Vysočinu TOURISM</t>
  </si>
  <si>
    <t xml:space="preserve">Investiční dotace Městu Třebíč </t>
  </si>
  <si>
    <t xml:space="preserve">VÝDAJE včetně FINANCOVÁNÍ (-) </t>
  </si>
  <si>
    <t xml:space="preserve">PŘÍJMY včetně FINANCOVÁNÍ (+) </t>
  </si>
  <si>
    <t>PŘÍJMY včetně FINANCOVÁNÍ (+)</t>
  </si>
  <si>
    <t>Neinvestiční přijaté transfery z VPS SR (pol.4111)</t>
  </si>
  <si>
    <t>Přijaté dotace ze SR - souhrnný dotační vztah (pol.4112)</t>
  </si>
  <si>
    <t>Neinvestiční přijaté transfery ze státních fondů (pol.4113)</t>
  </si>
  <si>
    <t xml:space="preserve">Celkový rozpočet na projekt </t>
  </si>
  <si>
    <t>Celkový rozpočet na projekt skutečnost</t>
  </si>
  <si>
    <t>Podíl kraje (%)</t>
  </si>
  <si>
    <t>Podíl kraje v tis. Kč</t>
  </si>
  <si>
    <t>Schválený převod z FSR za trvání projektu</t>
  </si>
  <si>
    <t xml:space="preserve">Převedeno na zvláštní účet z FSR                2005 - 2007 </t>
  </si>
  <si>
    <t>Převod z FSR    1-8/2008</t>
  </si>
  <si>
    <t>Zbývá převést z FSR</t>
  </si>
  <si>
    <t>Skutečné výdaje za trvání projektu            2005 - 2007</t>
  </si>
  <si>
    <t xml:space="preserve">Skutečné výdaje 1-8 2008 </t>
  </si>
  <si>
    <t>Skutečné příjmy za trvání projektu 2005 - 2007</t>
  </si>
  <si>
    <t xml:space="preserve">Příjmy 1-8 2008 </t>
  </si>
  <si>
    <t>236 60</t>
  </si>
  <si>
    <t>Technická asistence SROP: Ostatní výdaje technické pomoci SROP - ukončen</t>
  </si>
  <si>
    <t>Technická asistence SROP: Aktivity spojené s řízením SROP - ukončen</t>
  </si>
  <si>
    <t>236 66</t>
  </si>
  <si>
    <t xml:space="preserve">Rozvoj kapacit dalšího profesního vzdělávání - OP RLZ </t>
  </si>
  <si>
    <t>236 68</t>
  </si>
  <si>
    <t>ROWANet - ukončen</t>
  </si>
  <si>
    <t>236 69</t>
  </si>
  <si>
    <t>Realizace informační kampaně pro Iniciativu Společenství INTERREG IIIA Česká republika - Rakousko v kraji Vysočina - ukončen</t>
  </si>
  <si>
    <t>236 70</t>
  </si>
  <si>
    <t>ICHNOS</t>
  </si>
  <si>
    <t>236 71</t>
  </si>
  <si>
    <t>II/411, II/152, III/15226 Moravské Budějovice - okružní křižovatka - ukončen</t>
  </si>
  <si>
    <t>236 72</t>
  </si>
  <si>
    <t>Rekonstrukce mostu ev. č. 35114-4 v Přibyslavicích a rekonstrukce silnice III/35114 - ukončen</t>
  </si>
  <si>
    <t>236 74</t>
  </si>
  <si>
    <t>Terénní mapování sítě jezdeckých stezek a koňských stanic v kraji Vysočina - ukončen</t>
  </si>
  <si>
    <t>236 76</t>
  </si>
  <si>
    <t>Vzdělávání zadavatele a poskytovatelů v oblasti standardů kvality soc. služeb v rezidenčních službách v kraji Vysočina  - OP RLZ</t>
  </si>
  <si>
    <t>236 78</t>
  </si>
  <si>
    <t>Adaptabilní školy - další vzdělávání</t>
  </si>
  <si>
    <t>236 80</t>
  </si>
  <si>
    <t>Severojižní propojení kraje Vysočina - ukončen</t>
  </si>
  <si>
    <t>236 81</t>
  </si>
  <si>
    <t>II/602 Jihlava - Velké Meziříčí, rekonstrukce - nahrazen projekty II/602 Jihlava - Pelhřimov</t>
  </si>
  <si>
    <t>236 83</t>
  </si>
  <si>
    <t>Rekonstrukce mostu ev. č. 152 - 018 v Jaroměřicích - ukončen</t>
  </si>
  <si>
    <t>236 86</t>
  </si>
  <si>
    <t>Budování rozvojového partnerství za účelem posílení kapacity při plánování a real. programů v kraji Vysočina II. - ukončen</t>
  </si>
  <si>
    <t>236 87</t>
  </si>
  <si>
    <t>Administrace GS 3.3 OPRLZ</t>
  </si>
  <si>
    <t>236 88</t>
  </si>
  <si>
    <t>INTERREG IIIA CZ - AT</t>
  </si>
  <si>
    <t>236 91</t>
  </si>
  <si>
    <t>Administrace GS 3.2 SROP</t>
  </si>
  <si>
    <t>Zkvalitnění systému informování turistů v kraji Vysočina</t>
  </si>
  <si>
    <t>Legese</t>
  </si>
  <si>
    <t>Financování - Změna rozpočtu kraje Vysočina na rok 2008</t>
  </si>
  <si>
    <t>Převod do FSR, splátka jistiny úvěru EIB, převod na zvláštní účet, "Změna rozpočtu kraje Vysočina na rok 2008"</t>
  </si>
  <si>
    <t xml:space="preserve">Půjčky na projekty EU (příjmy = splátky půjčených fin. prostředků) </t>
  </si>
  <si>
    <t>Budování rozvojového partnerství za účelem posílení kapacity při plánování a realizaci programů v kraji Vysočina</t>
  </si>
  <si>
    <t xml:space="preserve">Podpora malých a středních podnikatelů v ekonomicky slabých regionech kraje Vysočina </t>
  </si>
  <si>
    <t xml:space="preserve">Podpora drobných podnikatelů v ekonomicky slabých regionech kraje Vysočina </t>
  </si>
  <si>
    <t>Podpora regionální a místní infrastruktury v kraji Vysočina</t>
  </si>
  <si>
    <t xml:space="preserve">Podpora regionálních a místních služeb cestovního ruchu v kraji Vysočina </t>
  </si>
  <si>
    <t xml:space="preserve">Podpora sociální integrace v kraji Vysočina 2004-2006 </t>
  </si>
  <si>
    <t>Kofinancování individuálních projektů  4.2.2 SROP</t>
  </si>
  <si>
    <t>Přeložka silnice II/352 Jihlava - Heroltice</t>
  </si>
  <si>
    <t>Kulturní dědictví Vysočiny (FM EHP/Norsko - řízení)</t>
  </si>
  <si>
    <t xml:space="preserve">Celkový rozpočet kraje Vysočina </t>
  </si>
  <si>
    <t>Celkový rozpočet kraje Vysočina skutečnost</t>
  </si>
  <si>
    <t>Převod z FSR    1-8 2008</t>
  </si>
  <si>
    <t>II/360 Oslavička - obchvat, 2. stavba*</t>
  </si>
  <si>
    <t>II/353 Bohdalov - obchvat*</t>
  </si>
  <si>
    <t>II/405 Brtnice - Zašovice*</t>
  </si>
  <si>
    <t>II/602 hr. kraje - Pelhřimov, 2. stavba*</t>
  </si>
  <si>
    <t>II/602 hr. kraje - Pelhřimov, 3. stavba*</t>
  </si>
  <si>
    <t>236 97</t>
  </si>
  <si>
    <t>III/3525 od I/38 do Stříteže - rekonstrukce (ukončení financování projektu z operačních programů)</t>
  </si>
  <si>
    <t>II/360 Štěpánovice - Vacenovice*</t>
  </si>
  <si>
    <t>II/602 hr. kraje - Pelhřimov, 1. stavba*</t>
  </si>
  <si>
    <t>II/405 Příseka - Brtnice*</t>
  </si>
  <si>
    <t>II/360 ul. Rafaelova - Pocoucov*</t>
  </si>
  <si>
    <t>II/128 Pacov - Lukavec, 1. stavba*</t>
  </si>
  <si>
    <t>II/150 Havlíčkův Brod - Okrouhlice*</t>
  </si>
  <si>
    <t>II/399 Stropešín - most ev.č. 399-002*</t>
  </si>
  <si>
    <t>II/152 Jaroměřice - Hrotovice - hr. kraje, 1. stavba</t>
  </si>
  <si>
    <t>II/347 Světlá nad Sázavou - D1, 1. stavba*</t>
  </si>
  <si>
    <t>II/344 Havlíčkův Brod - Chotěboř, 1. stavba*</t>
  </si>
  <si>
    <t>II/405 Okříšky - průtah*</t>
  </si>
  <si>
    <t>II/360 Třebíč - Velké Meziříčí*</t>
  </si>
  <si>
    <t>II/602 hr. kraje - Pelhřimov, 4. stavba*</t>
  </si>
  <si>
    <t>II/405 Zašovice - Okříšky**</t>
  </si>
  <si>
    <t>II/353 Velký Beranov - obchvat**</t>
  </si>
  <si>
    <t>II/353 D1 - Rytířsko - Jamné**</t>
  </si>
  <si>
    <t>Technická pomoc v rámci OP Vzdělávání pro konkurenceschopnost, oblast podpory 5.1 Řízení, kontrola, monitorování a hodnocení programu</t>
  </si>
  <si>
    <t>Schválené, ale z důvodu ukončení projektů (Severojižní propojení, II/602 Jihlava - Velké Meziříčí, Rekonstrukce mostu v Jaroměřicích a Budování partnerství II.) nepřevedené fin. prostředky z FSR - zůstávají ve FSR k dalšímu využití</t>
  </si>
  <si>
    <t>* údaje jsou orientační; převod z FSR schválen v celkové výši 700 mil. na 22 akcí dle usnesení 0124/02/2007/ZK</t>
  </si>
  <si>
    <t xml:space="preserve">   ** údaje jsou orientační, převod z FSR schválen v celkové výši 1 200 mil. na 21 akcí dle usnesení 0361/05/2007/ZK</t>
  </si>
  <si>
    <t xml:space="preserve">Výdaje z rozpočtu kraje </t>
  </si>
  <si>
    <t>Financování výdajů z půjčky SFDI</t>
  </si>
  <si>
    <t>Název projektu</t>
  </si>
  <si>
    <t>Celkový rozpočet na projekt</t>
  </si>
  <si>
    <t>Schválený převod           z FSR</t>
  </si>
  <si>
    <t xml:space="preserve">Převedeno na zvláštní účet z FSR </t>
  </si>
  <si>
    <t>Převod z FSR  1-8 2008</t>
  </si>
  <si>
    <t>Skutečné výdaje za trvání projektu 2005 - 2007</t>
  </si>
  <si>
    <t>skutečné výdaje                1-8 2008</t>
  </si>
  <si>
    <t>Přijatá půjčka ze SFDI 2006 - 2007 skutečnost</t>
  </si>
  <si>
    <t>Vrácení půjčky do SFDI</t>
  </si>
  <si>
    <t>Přijatá půjčka ze SFDI                     1-8 2008              (dle smlouvy)</t>
  </si>
  <si>
    <t>Čerpání půjčky   1-8 2008</t>
  </si>
  <si>
    <t>Přijaté dotace 2006 - 2007</t>
  </si>
  <si>
    <t>Přijaté dotace             1-8 2008</t>
  </si>
  <si>
    <t>236 75</t>
  </si>
  <si>
    <t>Rekonstrukce silnice II /405 v úseku Jihlava - Třebíč, úsek č. 1 Jihlava - Příseka, km 0,000 - 4,276 - ukončen</t>
  </si>
  <si>
    <t>Schválené, ale z důvodu ukončení projektu nepřevedené finanční prostředky z FSR - zůstávají ve FSR k dalšímu využití</t>
  </si>
  <si>
    <t>236 73</t>
  </si>
  <si>
    <t>Rekonstrukce silnice III/35114 a III/03821 Havlíčkův Brod, Lidická - Havířská, 2. stavba - ukončen</t>
  </si>
  <si>
    <t>Část 10 připravila : H. Sošková</t>
  </si>
  <si>
    <t>Ostat. neinv. přijaté trans.ze SR - přímé výdaje ve školství (pol.4116)</t>
  </si>
  <si>
    <t>Ostat. neinv. přijaté transfery ze SR (pol.4116)</t>
  </si>
  <si>
    <t>Neinvestiční přijaté transfery od obcí (pol.4121)</t>
  </si>
  <si>
    <t>Neinvestiční přijaté transfery od mezinár. institicí (pol.4152)</t>
  </si>
  <si>
    <t>Přijaté sankční platby (pol.2210)</t>
  </si>
  <si>
    <t>Ostatní přijaté vratky transferů (pol.2229)</t>
  </si>
  <si>
    <t xml:space="preserve">Ostatní nedaňové příjmy j.n. (pol.2329)  </t>
  </si>
  <si>
    <t>Přijaté nekapitálové příspěvky a náhrady (pol.2324)</t>
  </si>
  <si>
    <t>Realizované kurzové zisky (pol.2143)</t>
  </si>
  <si>
    <t>Neinvestiční přijaté transfery</t>
  </si>
  <si>
    <t>Investiční přijaté transfery</t>
  </si>
  <si>
    <t xml:space="preserve">Celkem - mimořádné příjmy </t>
  </si>
  <si>
    <t>Celkem seskupení položek 42xx                                            investiční přijaté transfery</t>
  </si>
  <si>
    <t>PŘÍJMY  CELKEM</t>
  </si>
  <si>
    <t>Daňové příjmy</t>
  </si>
  <si>
    <t>Nedaňové příjmy</t>
  </si>
  <si>
    <t>Třída  1 - DAŇOVÉ PŘÍJMY CELKEM</t>
  </si>
  <si>
    <t>Třída 2 - NEDAŇOVÉ PŘÍJMY CELKEM</t>
  </si>
  <si>
    <t>Třída 3 - KAPITÁLOVÉ PŘÍJMY CELKEM</t>
  </si>
  <si>
    <t>Přijaté transfery</t>
  </si>
  <si>
    <t>Třída 4 - PŘIJATÉ TRANSFERY CELKEM</t>
  </si>
  <si>
    <t xml:space="preserve">               strategické a koncepční materiály kraje</t>
  </si>
  <si>
    <t xml:space="preserve">Cestovné  (tuzemské i zahraniční) </t>
  </si>
  <si>
    <t>Ostatní pov. poj. hrazené zaměstnavatelem</t>
  </si>
  <si>
    <t xml:space="preserve">Cestovné (tuzemské i zahraniční) </t>
  </si>
  <si>
    <t>Příjmy z úroků</t>
  </si>
  <si>
    <t>*****</t>
  </si>
  <si>
    <t>BĚŽNÉ VÝDAJE CELKEM</t>
  </si>
  <si>
    <t>KAPITÁLOVÉ VÝDAJE CELKEM</t>
  </si>
  <si>
    <t>KAPITOLA CELKEM</t>
  </si>
  <si>
    <t xml:space="preserve">VÝDAJE CELKEM </t>
  </si>
  <si>
    <t xml:space="preserve">  </t>
  </si>
  <si>
    <t xml:space="preserve">Neinvestiční výdaje spojené s majetkem kraje - režijní výdaje </t>
  </si>
  <si>
    <t>OSTATNÍ FINANČNÍ OPERACE</t>
  </si>
  <si>
    <t>Celkem třída 1 - daňové příjmy</t>
  </si>
  <si>
    <t>Celkem třída 2 - nedaňové příjmy</t>
  </si>
  <si>
    <t>236 63</t>
  </si>
  <si>
    <t>v tis. Kč</t>
  </si>
  <si>
    <t>Interní pavilon v Nemocnici Nové Město na Moravě</t>
  </si>
  <si>
    <t>Hlavní lůžková budova v Nemocnici Pelhřimov</t>
  </si>
  <si>
    <t>Pavilon pro matku a dítě v Nemocnici Třebíč</t>
  </si>
  <si>
    <t>Rekonstrukce budovy interny v Nemocnici Havlíčkův Brod</t>
  </si>
  <si>
    <t>Celkem třída 3 - kapitálové příjmy</t>
  </si>
  <si>
    <t>Na nákup automatického zařízení včetně příslušenství na plnění protipovodňových pytlů pískem</t>
  </si>
  <si>
    <t>Domov mládeže a ŠJ  Jihlava - na úhradu zvýšených nákladů</t>
  </si>
  <si>
    <t>Pěstounské rodiny o.s. - dotace na rozvoj sdružení s důrazem na volnočasové aktivity dětí</t>
  </si>
  <si>
    <t>Převod z rozpočtu kraje, kapitola Rezerva a rozvoj kraje, § 6409 na zvláštní účet určený na realizaci projektu "Maximalizace hodnoty a zlepšení udržitelného lesního hospodářství ve střední a severní Evropě"</t>
  </si>
  <si>
    <t>FOIBOS, a.s. - na přípravu výstavní expozice Slavné vily kraje Vysočina</t>
  </si>
  <si>
    <t>Oblastní galerie Vysočiny - na krytí nákladů s pořízením IT</t>
  </si>
  <si>
    <t>SUPŠ Jihlava-Helenín - na mzdy + odvody pro pracovníky obsluhy kotelny</t>
  </si>
  <si>
    <t>Ostatní pov. poj. placené zaměstnavatelem</t>
  </si>
  <si>
    <t>Dary obyvatelstvu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</si>
  <si>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</si>
  <si>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</si>
  <si>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</si>
  <si>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</si>
  <si>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</si>
  <si>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KAPITOLA CELKEM </t>
  </si>
  <si>
    <t>Poskytnuté neinvestiční příspěvky a náhrady</t>
  </si>
  <si>
    <t xml:space="preserve">daň z příjmů PO </t>
  </si>
  <si>
    <t>daň placená krajem</t>
  </si>
  <si>
    <t>Kapitoly celkem</t>
  </si>
  <si>
    <t>Investice v sociálních věcech</t>
  </si>
  <si>
    <t>% z upr.rozpoč.</t>
  </si>
  <si>
    <t>rozpočet na 4.čtvrtletí bude narozpočtován</t>
  </si>
  <si>
    <t xml:space="preserve">Technická zhodnocení a opravy v sociálních organizacích </t>
  </si>
  <si>
    <t>ZDROJE CELKEM</t>
  </si>
  <si>
    <t>Kapitola informatika</t>
  </si>
  <si>
    <t>KAPITOLA INFORMATIKA</t>
  </si>
  <si>
    <t>51</t>
  </si>
  <si>
    <t>Investice ve zdravotnictví</t>
  </si>
  <si>
    <t>Vázané prostředky na grantové programy</t>
  </si>
  <si>
    <t>Dotace obcím z daňových příjmů kraje</t>
  </si>
  <si>
    <t>Dotace obcím na podporu převodu zřizovatelských kompetencí</t>
  </si>
  <si>
    <t>Dotace obcím a ostatním vlastníkům kulturních památek a transfery na výkon regionálních funkcí knihoven</t>
  </si>
  <si>
    <t>Daň z příjmů FO ze SVČ</t>
  </si>
  <si>
    <t>Daň z příjmů PO</t>
  </si>
  <si>
    <t>sesk. 54</t>
  </si>
  <si>
    <t>Neinvestiční transfery obyvatelstvu</t>
  </si>
  <si>
    <t>3146</t>
  </si>
  <si>
    <t xml:space="preserve">Kofinancování individuálních projektů v opatření 4.2.2 SROP </t>
  </si>
  <si>
    <t>Vzdělávání v oblasti školství</t>
  </si>
  <si>
    <t>Drobné studie, analýzy a podpory v oblasti školství</t>
  </si>
  <si>
    <t>Konkurzy</t>
  </si>
  <si>
    <t>Neinvestiční dotace  REGIONÁLNÍ RADĚ REGIONU SOUDRŽNOSTI JIHOVÝCHOD - ROP</t>
  </si>
  <si>
    <t>Investiční dotace REGIONÁLNÍ RADĚ REGIONU SOUDRŽNOSTI JIHOVÝCHOD - ROP</t>
  </si>
  <si>
    <t>Příspěvky a půjčka zřizované příspěvkové organizaci kraje Vysočina TOURISM</t>
  </si>
  <si>
    <t>Neinvestiční půjčka na projekt "Zkvalitnění marketingu…"</t>
  </si>
  <si>
    <t xml:space="preserve">Ostatní výdaje na regionální rozvoj - režijní a investiční výdaje </t>
  </si>
  <si>
    <t>Ostatní výdaje na regionální rozvoj - běžné výdaje (síť zdravých měst, KOUS) a licence na informační systém dotačních titulů J4B</t>
  </si>
  <si>
    <t xml:space="preserve">Ostatní dotace a výdaje </t>
  </si>
  <si>
    <t>Neinvestice - Mezinárodní spolupráce (kancelář v Bruselu)</t>
  </si>
  <si>
    <t>Investice - Mezinárodní spolupráce (kancelář v Bruselu)</t>
  </si>
  <si>
    <t>Veletrhy investičních příležitostí a cestovního ruchu, dotace na turistická infocentra a dotace obcím</t>
  </si>
  <si>
    <t>Na zdrojové krytí k poskytnutí dotací na ochranu obecního nemovitého majetku</t>
  </si>
  <si>
    <t>Na nákup vybavení pracoviště psychologických služeb Policie ČR</t>
  </si>
  <si>
    <t>Na úhradu faktury za telekomunikační služby</t>
  </si>
  <si>
    <t>Na poskytování dotací na podporu TIC - zdrojové krytí</t>
  </si>
  <si>
    <t xml:space="preserve">Na poskytnutí finančního daru Klubu českých turistů Praha </t>
  </si>
  <si>
    <t>Horácký fotbalový klub Třebíč - na vybudování fotbalového hřiště s umělým trávníkem III.generace v Třebíči</t>
  </si>
  <si>
    <t>Hospicové hnutí Vysočina - dotace na provoz střediska hospicové péče v Jihlavě ve 2.pololetí roku 2008</t>
  </si>
  <si>
    <t>Na zajištění vyrovnaného finančního hospodaření PO zřizovaných krajem z odvětví sociální péče v letošním roce</t>
  </si>
  <si>
    <t>Ostatní nedaňové příjmy  - provize ze smluv na penzijní připojištění</t>
  </si>
  <si>
    <t>236 77</t>
  </si>
  <si>
    <t>236 65</t>
  </si>
  <si>
    <t>Příjmy z fin. vypořádání min. let mezi reg. radou a kr. obc.DSO(pol.2227)</t>
  </si>
  <si>
    <t>Půjčky na projekty EU (2., 3. a 4. výzva)</t>
  </si>
  <si>
    <t>Podpora sociální integrace v kraji Vysočina 2004 - 2006 (grantová schémata 4. výzva)</t>
  </si>
  <si>
    <t>*Protiradonová opatření</t>
  </si>
  <si>
    <t>*Monitoring k zajišťování radioaktivního zaření</t>
  </si>
  <si>
    <t xml:space="preserve">a dotace na realizaci radonového monitoringu a průzkumu protiradonová  opatření v bytech a veřejných vodovodech v rámci </t>
  </si>
  <si>
    <t>Grantové projekty ESF pro Opatření 3.1    OP RLZ 1. výzva</t>
  </si>
  <si>
    <t xml:space="preserve">Zdroje celkem   </t>
  </si>
  <si>
    <t>První stpeň základních škol</t>
  </si>
  <si>
    <t>Ostatní záležitosti kultury</t>
  </si>
  <si>
    <t>II/360 Oslavička - obchvat, 2.stavba</t>
  </si>
  <si>
    <t>II/353 Bohdalov - obchvat</t>
  </si>
  <si>
    <t>II/405 Brtnice - Zašovice</t>
  </si>
  <si>
    <r>
      <t>II/602 hr. kraje - Pelhřimov, 2.stavba  (</t>
    </r>
    <r>
      <rPr>
        <sz val="8"/>
        <rFont val="Arial CE"/>
        <family val="2"/>
      </rPr>
      <t>Helenín - mosty + 3,1 km silnice)</t>
    </r>
  </si>
  <si>
    <r>
      <t>II/602 hr.kraje - Pelhřimov, 1.stavba  (</t>
    </r>
    <r>
      <rPr>
        <sz val="8"/>
        <rFont val="Arial CE"/>
        <family val="2"/>
      </rPr>
      <t>Velké Meziříčí- Jihlava)</t>
    </r>
  </si>
  <si>
    <t>II/360 Štěpánovice - Vacenovice</t>
  </si>
  <si>
    <r>
      <t xml:space="preserve">II/602 hr.kraje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</si>
  <si>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t>II/405 Příseka - Brtnice</t>
  </si>
  <si>
    <t>Dar - olympionici</t>
  </si>
  <si>
    <t>Vysočina Education - rezerva</t>
  </si>
  <si>
    <t>II/360 ul. Rafaelova - Pocoucov</t>
  </si>
  <si>
    <t>II/128 Pacov - Lukavec, 1.stavba</t>
  </si>
  <si>
    <t>II/150 Havlíčkův Brod - Okrouhlice</t>
  </si>
  <si>
    <t>II/399 Stropešín - most ev.č.399-002</t>
  </si>
  <si>
    <t>Přeložka silnice II/352 Jihlava-Heroltice</t>
  </si>
  <si>
    <t>II/152 Jaroměřice - Hrotovice - hr.kraje, 1.stavba</t>
  </si>
  <si>
    <r>
      <t xml:space="preserve">II/602 hr. kraje - Pelhřimov, 5.stavba </t>
    </r>
    <r>
      <rPr>
        <sz val="8"/>
        <rFont val="Arial CE"/>
        <family val="2"/>
      </rPr>
      <t>(mosty 602-30, 602-37)</t>
    </r>
  </si>
  <si>
    <t>II/128 Pacov - Lukavec, 2.stavba</t>
  </si>
  <si>
    <t>II/347 Světlá n.S. - D1, 1.stavba</t>
  </si>
  <si>
    <t>II/344 Havl. Brod - Chotěboř, 1.stavba</t>
  </si>
  <si>
    <t>II/405 Okříšky - průtah</t>
  </si>
  <si>
    <r>
      <t xml:space="preserve">II/360 Třebíč - Velké Meziříčí </t>
    </r>
    <r>
      <rPr>
        <sz val="8"/>
        <rFont val="Arial CE"/>
        <family val="2"/>
      </rPr>
      <t>(zbývající úseky)</t>
    </r>
  </si>
  <si>
    <t>Schválení půjček - převod do rozpočtu kraje kapitola Kultura a Regionální rozvoj :</t>
  </si>
  <si>
    <r>
      <t xml:space="preserve">II/602 hr. kraje - Pelhřimov, 4. stavba </t>
    </r>
    <r>
      <rPr>
        <sz val="8"/>
        <rFont val="Arial CE"/>
        <family val="2"/>
      </rPr>
      <t>(ok.JI-Velké Meziříčí-kř. III/3904)</t>
    </r>
  </si>
  <si>
    <t>Zdroje (Kč):</t>
  </si>
  <si>
    <t>Zdroje celkem</t>
  </si>
  <si>
    <t>3211</t>
  </si>
  <si>
    <t>Adaptabilní školy - počáteční vzdělávání</t>
  </si>
  <si>
    <t>Střední školy a konzervatoře samostatně zřízené pro žáky se zdravotním postižením</t>
  </si>
  <si>
    <t>Střediska praktického vyučování a školní hospodářství</t>
  </si>
  <si>
    <t>Domova mládeže</t>
  </si>
  <si>
    <t>Ostatní záležitosti vzdělávání</t>
  </si>
  <si>
    <t xml:space="preserve">Ostatní školní stravování </t>
  </si>
  <si>
    <t>Soutěže</t>
  </si>
  <si>
    <t>Výstavní činnost v kultuře</t>
  </si>
  <si>
    <t xml:space="preserve">Hrad Kámen - příspěvek na provoz </t>
  </si>
  <si>
    <t>Zpracování odborných podkladů v oblasti památkové péče</t>
  </si>
  <si>
    <t>Pořízení územně analytických podkladů, Zásady územního rozvoje</t>
  </si>
  <si>
    <t>Zapojení části přebytku roku 2007 - závazky a Závěrečný účet kraje Vysočina za rok 2007</t>
  </si>
  <si>
    <t>Aktualizace-Systém pro podporu dopr.obsl.</t>
  </si>
  <si>
    <t>Rodinné pasy  - volný čas rodin s dětmi</t>
  </si>
  <si>
    <t>Příspěvek Hasičskému záchrannému sboru kraje Vysočina</t>
  </si>
  <si>
    <t>Akce podporované krajem Vysočina</t>
  </si>
  <si>
    <t>Volby do zastupitelstev ÚSC</t>
  </si>
  <si>
    <t>Osobní a věcné výdaje krajského úřadu - příloha KR1</t>
  </si>
  <si>
    <t>Ostatní neinvesiční výdaje j.n.</t>
  </si>
  <si>
    <t>Poplatky za odběr podzemních vod</t>
  </si>
  <si>
    <t>Příjmy z pronájmu movitých věcí</t>
  </si>
  <si>
    <t>Částka v tis.Kč</t>
  </si>
  <si>
    <t>Částka  v tis. Kč</t>
  </si>
  <si>
    <t>Částka v  tis. Kč</t>
  </si>
  <si>
    <t>Bezpečnost silničního provozu</t>
  </si>
  <si>
    <t>Stroje, přístroje a zařízení</t>
  </si>
  <si>
    <t>XX</t>
  </si>
  <si>
    <t>8000</t>
  </si>
  <si>
    <t>8001</t>
  </si>
  <si>
    <t>8002</t>
  </si>
  <si>
    <t>8003</t>
  </si>
  <si>
    <t>8005</t>
  </si>
  <si>
    <t>ROK 2007</t>
  </si>
  <si>
    <t>14</t>
  </si>
  <si>
    <t>Rozpis mimořádných (nerozpočtovaných) příjmů</t>
  </si>
  <si>
    <t>Nerozpočtované příjmy</t>
  </si>
  <si>
    <t>XXXX</t>
  </si>
  <si>
    <t>z toho 1031</t>
  </si>
  <si>
    <t>Příspěvky na lesní hospodářství</t>
  </si>
  <si>
    <t>z toho 1032</t>
  </si>
  <si>
    <t>z toho 1039</t>
  </si>
  <si>
    <t>Ostatní zemědělská činnost - režijní výdaje</t>
  </si>
  <si>
    <t>Aktivní politika zaměstnanosti</t>
  </si>
  <si>
    <t>ÚZ</t>
  </si>
  <si>
    <t>Přímé náklady  - sportovní gymnázia</t>
  </si>
  <si>
    <t>Vzdělávací programy EU</t>
  </si>
  <si>
    <t xml:space="preserve">Podpora neziskového sektoru </t>
  </si>
  <si>
    <t>Podpora sportu</t>
  </si>
  <si>
    <t>Ostatní činnosti ve školství</t>
  </si>
  <si>
    <t>Střední škola stavební Jihlava - oprava ústředního vytápění</t>
  </si>
  <si>
    <t>CENTRUM VYSOČINA, o.p.s. Havlíčkův Brod - poskytnutí finančního daru na financování cen při vyhlášení soutěže Mladý web Vysočiny</t>
  </si>
  <si>
    <t>Poskytnutí půjčky pro Muzeum Vysočiny Jihlava na financování projektu  "REILA 2009"</t>
  </si>
  <si>
    <t>Příjmy z fin. vypořádání min. let mezi krajem a obcemi (pol.2222-3)</t>
  </si>
  <si>
    <t>Moravskoslezský svaz Vojenských táborů nucených prací - PTP Brno - finanční dar na zabezpečení metodické a organizační činnosti</t>
  </si>
  <si>
    <t>Dar Martině Sáblíkové za vynikající sportovní úspěchy a reprezentaci Vysočiny</t>
  </si>
  <si>
    <t>Podpora dalšího vzdělávání pedag. pracovníků</t>
  </si>
  <si>
    <t>Další vzdělávání pedag. pracovníků - I. stupeň</t>
  </si>
  <si>
    <t>Na řešení projektu "Intenzifikace odděleného sběru a zajištění využití komunálních odpadů včetně jejich obalové složky"</t>
  </si>
  <si>
    <t>Střední škola technická Žďár n S - havárie výměník.stanice TUV a MAR</t>
  </si>
  <si>
    <t>Na  poskyt.dotací na podporu pro zeměděl. akce dle Výzvy č. 2/2008</t>
  </si>
  <si>
    <t>Asociace pro MO Praha - XIII.Ročník Pražského modelu Spojen. národů</t>
  </si>
  <si>
    <t>Stř. škola technická Jihlava - kraj. kolo mezinár. soutěže "Enersol 2008"</t>
  </si>
  <si>
    <t>Stáž učitelů fyziky ze SŠ kraje Vysočina v Evrop. centru pro jader.výzkum</t>
  </si>
  <si>
    <t>Dětský domov, Budkov 1 - havárie, oprava střechy</t>
  </si>
  <si>
    <t>ÚSP Ledeč nad Sázavou - oprava EPS a odstranění požárních závad</t>
  </si>
  <si>
    <t>ÚSP Jinošov - havárie, posouzení statických poruch</t>
  </si>
  <si>
    <t>Na úhradu veřejné zakázky na službu  "Strategie ochrany krajiny v kraji Vysočina - ochrany krajinného rázu"</t>
  </si>
  <si>
    <t>-434,4</t>
  </si>
  <si>
    <t>Na zdroj.krytí dle Zásad ZK na podporu společ.a kultur. aktivit obcí</t>
  </si>
  <si>
    <t>Základní umělecké školy - pořízení a opravy učebních pomůcek ZUŠ</t>
  </si>
  <si>
    <t>Podpora technického vybavení škol výpočetní technikou a softwarem</t>
  </si>
  <si>
    <t>Muzeum Vysočiny Pelhřimov - scanner ATLAS</t>
  </si>
  <si>
    <t>Dotace městu Třebíč na opravy komunikace a chodníku v ul.Manželů Curierových v úseku podél Střední průmyslové školy v Třebíči</t>
  </si>
  <si>
    <t>Dotace obcím na pasporty místních komunikací</t>
  </si>
  <si>
    <t>Dotace obcím na údržbu veřejné zeleně v průjezních úsecích obcí kraje Vysočina</t>
  </si>
  <si>
    <t>Na úhradu studie "Vyhodnocení kvality ovzduší průmyslové zóny města Jihlavy a z něho vyplývajících zdravotních rizik"</t>
  </si>
  <si>
    <t>Dotace na podporu systémové výstavby a financování datových úložišť veřejné správy na území kraje Vysočina</t>
  </si>
  <si>
    <t>ÚSP Techobuz - rekonstrukce ženského oddělení</t>
  </si>
  <si>
    <t>Na uspořádání pracovního setkání nad přípravou společného projektu "Tourism"do evropského Operačního programu Meziregionální spolupráce INTERREG IV C</t>
  </si>
  <si>
    <t>Na činnost znaleckých komisí</t>
  </si>
  <si>
    <t>Na poskytnutí finančního daru vítězi Novinářské křepelky</t>
  </si>
  <si>
    <t>Na propagaci kraje v rámci konference Eastern European eGovernment days 2008</t>
  </si>
  <si>
    <t>Vysočina Education - příspěvek na provoz na zabezpečení činnosti nové příspěvkové organizace a na úhradu poplatku za zápis organizace do Obchodního rejstříku</t>
  </si>
  <si>
    <t>Na poskytnutí finančního daru Konfederaci politických vězňů České republiky</t>
  </si>
  <si>
    <t>Na poskytnutí finančního daru Českému svazu bojovníků za svobodu</t>
  </si>
  <si>
    <t>ÚSP Křižanov - na financování akce "XXII. Sportovní hry pro sportovce s těžkým stupněm postižení"</t>
  </si>
  <si>
    <t>Střední škola stavební Třebíč - na úhradu zvýš.nákladů za elektrickou energii</t>
  </si>
  <si>
    <t>Převod z FSR na kapitolu Kultura na poskytnutí půjčky pro Muzeum Vysočiny Jihlava na financování projektu  "REILA 2009"</t>
  </si>
  <si>
    <t>Zajištění provozu LSPP</t>
  </si>
  <si>
    <t>Certifikace a akreditace</t>
  </si>
  <si>
    <t>Ostatní činnosti - odborné podklady znečištění ovzduší</t>
  </si>
  <si>
    <t>2212</t>
  </si>
  <si>
    <t>Souvislé opravy silnic II. III. třídy příloha D1</t>
  </si>
  <si>
    <t>Kapitálové výdaje příloha D2</t>
  </si>
  <si>
    <t>Investice do mostů příloha D2</t>
  </si>
  <si>
    <t>FINANCOVÁNÍ CELKEM (+)</t>
  </si>
  <si>
    <t>Investice do silnic II. III. tříd příloha D2</t>
  </si>
  <si>
    <t>BĚŽNÉ A KAPITÁLOVÉ VÝDAJE CELKEM</t>
  </si>
  <si>
    <t xml:space="preserve">*,jedná se o státní účelové dotace na poskytovaní náhrady škod způsobených vybranými zvláště chráněnými živočichy </t>
  </si>
  <si>
    <t>Radonového programu ČR v kraji Vysočina - rozpočtová opatření budou prováděna vždy po ukončení I. a II. pololetí</t>
  </si>
  <si>
    <t>roku 2008 (dle schválených zásad)</t>
  </si>
  <si>
    <t>6310</t>
  </si>
  <si>
    <t>8224</t>
  </si>
  <si>
    <t>Splátky jistiny úvěru od EIB</t>
  </si>
  <si>
    <t>Neinvestiční transfery občanským sdružením</t>
  </si>
  <si>
    <t>Ostatní neinvestiční transfery neziskovým organ.</t>
  </si>
  <si>
    <t>Kulturní aktivity</t>
  </si>
  <si>
    <t>Část 8b) připravila : R. Tesařová</t>
  </si>
  <si>
    <t>Příjem z KEY</t>
  </si>
  <si>
    <t>Zvýšení nenárokových složek platů pedag. prac.</t>
  </si>
  <si>
    <t>Neinvestiční transfery neziskovým organizacím</t>
  </si>
  <si>
    <t>Ostatní záležtosti lesního hosp.-režijní  výdaje</t>
  </si>
  <si>
    <t>Střední škola Kamenice nad Lipou - nákup traktoru</t>
  </si>
  <si>
    <t xml:space="preserve">Ostatní záležitosti vodního hosp.-režijní výdaje. </t>
  </si>
  <si>
    <t>Ostatní finanční operace (fin. vypořádání se SR za rok 2007)</t>
  </si>
  <si>
    <t>Daň z příjmů FO ze závislé činnosti a funkčních požitků</t>
  </si>
  <si>
    <t>Daň z příjmů FO z kapitálových výnosů</t>
  </si>
  <si>
    <t>Příjmy za zkoušky odborné způsobilosti od žádatelů o ŘO</t>
  </si>
  <si>
    <t>Přijmy z licencí pro kamionovou dopravu</t>
  </si>
  <si>
    <t>Příjmy z pronájmu ost. nemovitostí a jejich částí</t>
  </si>
  <si>
    <t>Příjmy z prodeje ostatního hmotného dlouhodobého majetku</t>
  </si>
  <si>
    <t xml:space="preserve">Převod úroků z běžných účtů KB a Volskbank na příjmový účet kraje </t>
  </si>
  <si>
    <t>Vázané finanční prostředky na Sídlo kraje - budova D</t>
  </si>
  <si>
    <t>Třída 1 - daňové příjmy</t>
  </si>
  <si>
    <t>Třída 3 - kapitálové příjmy</t>
  </si>
  <si>
    <t>236 89</t>
  </si>
  <si>
    <t>PŘÍJMY</t>
  </si>
  <si>
    <t>Třída 2 - nedaňové příjmy</t>
  </si>
  <si>
    <t>Třída 4 - přijaté transfery</t>
  </si>
  <si>
    <t>PŘÍJMY CELKEM</t>
  </si>
  <si>
    <t xml:space="preserve"> ZDROJE CELKEM</t>
  </si>
  <si>
    <t>VÝDAJE</t>
  </si>
  <si>
    <t>Třídy 5 - běžné výdaje</t>
  </si>
  <si>
    <t>Třída 6 - kapitálové výdaje</t>
  </si>
  <si>
    <t xml:space="preserve"> VÝDAJE CELKEM včetně financování (-)</t>
  </si>
  <si>
    <t>Intenzifikace odděleného sběru a zajištění využití komunálních odpadů včetně jejich obalové složky (EKO-KOM)</t>
  </si>
  <si>
    <t>Silnice - režijní výdaje                                        (mapy, posudky, překlady, kontroly)</t>
  </si>
  <si>
    <t xml:space="preserve">BĚŽNÉ A KAPITÁLOVÉ VÝDAJE </t>
  </si>
  <si>
    <t xml:space="preserve">BĚŽNÉ VÝDAJE </t>
  </si>
  <si>
    <t>TRANSFERY CELKEM</t>
  </si>
  <si>
    <t xml:space="preserve">KAPITÁLOVÉ VÝDAJE </t>
  </si>
  <si>
    <t>HOSPODAŘENÍ BEZ TRANSFERŮ NA PŘÍMÉ NÁKLADY VE ŠKOLSTVÍ (tis.Kč)</t>
  </si>
  <si>
    <t>Příjem části hospodářského výsledku roku 2007 na GP</t>
  </si>
  <si>
    <t>Zůstatek účtu k 31. 12. 2007</t>
  </si>
  <si>
    <t xml:space="preserve">z toho     nespecifikovaná rezerva       </t>
  </si>
  <si>
    <t>Strategie krajiny v kraji Vysočina</t>
  </si>
  <si>
    <t>FINANCOVÁNÍ (-)</t>
  </si>
  <si>
    <t xml:space="preserve">Dotace Regionální radě </t>
  </si>
  <si>
    <t xml:space="preserve">Zapojení části předpokládaného zůstatku na účtu vod </t>
  </si>
  <si>
    <t>35XX</t>
  </si>
  <si>
    <t>Podpora účastníků z kraje Vysočina na VIII. Ročníku Pražského modelu Spojených národů</t>
  </si>
  <si>
    <t>Činnost vysokých škol</t>
  </si>
  <si>
    <t>SALDO ZDROJŮ A VÝDAJŮ</t>
  </si>
  <si>
    <t>Kapitola doprava - včetně financování</t>
  </si>
  <si>
    <t>Financování - převod do FSR</t>
  </si>
  <si>
    <t>Příjmy z poskytování služeb a výrobků (záchyty)</t>
  </si>
  <si>
    <t>Ostatní příjmy z vlastní činnosti (věcná břemena)</t>
  </si>
  <si>
    <t>Systémová podpora zvyšování kvality vzdělávání ve středních školách - certifikace</t>
  </si>
  <si>
    <t>Filmová tvorba, distribuce, kina - ocenění v rámci Mezinárodního festivalu filmů</t>
  </si>
  <si>
    <t xml:space="preserve">Technická zhodnocení a opravy ve zdravotnictví </t>
  </si>
  <si>
    <t>Bezúročné půjčky pro krajskou příspěvkovou organizaci SOŠ a SOU Třešť</t>
  </si>
  <si>
    <t xml:space="preserve">Podpora zemědělství v kraji Vysočina (zemědělské akce dle ratifikovaných zásad) </t>
  </si>
  <si>
    <t>Financování evropských projektů</t>
  </si>
  <si>
    <t>FINANCOVÁNÍ (+)</t>
  </si>
  <si>
    <t>Spolufinancování ve výši 10% nákladů na akce - program 229 310 MZe ČR Výstavba a obnova infrastruktury vodovodů a kanalizací</t>
  </si>
  <si>
    <t>Obec Dolní Cerekev - spolufinancování sanace skládky průmyslových odpadů v k.ú. Nový Rychnov</t>
  </si>
  <si>
    <t>Příspěvek na provoz (z daňových příjmů - peníze kraje) - příloha Š1</t>
  </si>
  <si>
    <t>Přímé výdaje na vzdělávání (UZ 33353)</t>
  </si>
  <si>
    <t xml:space="preserve">Podpora soutěží a přehlídek - příloha Š2 </t>
  </si>
  <si>
    <t>Pokračování systematické podpory pořizování a technického zhodnocování strojového a přístrojového vybavení CNC výukových pracovišť</t>
  </si>
  <si>
    <t>Zařízení výchovného poradenství a preventivně výchovné péče - kompenzační pomůcky</t>
  </si>
  <si>
    <t>Krajská knihovna Vysočiny HB</t>
  </si>
  <si>
    <t>z toho 3522</t>
  </si>
  <si>
    <t>ztoho 3549</t>
  </si>
  <si>
    <t>Ostatní nakládání s odpady (analýzy, posudky)</t>
  </si>
  <si>
    <t>Chráněné části přírody (kosení)</t>
  </si>
  <si>
    <t>Ostatní nakládání s odpady Studie proveditelnosti MBÚ</t>
  </si>
  <si>
    <t xml:space="preserve">Územní plánování (mapy, studie, posudky) </t>
  </si>
  <si>
    <t>Úhrada ztrát z poskytování slevy žákovského jízdného (autobusy a dráha )</t>
  </si>
  <si>
    <t>Splátky úroků z 1. a 2. tranže úvěru od EIB</t>
  </si>
  <si>
    <t>Investiční výdaje na pořízení movitých věcí v sociální oblasti - příloha SV1</t>
  </si>
  <si>
    <t>Přijaté neinvestiční dary (pol.2321)</t>
  </si>
  <si>
    <t>Domovy - sociální ústavy pro dospělé, zdravotně postiženou mládež a domovy důchodců</t>
  </si>
  <si>
    <t xml:space="preserve">Příspěvek kraje Asociaci krajů </t>
  </si>
  <si>
    <t xml:space="preserve">Národní síť zdravých měst </t>
  </si>
  <si>
    <t>Provozní náklady sdružení EPMA</t>
  </si>
  <si>
    <t>Zajištění spolupráce kraje Vysočina s partnerskými zahraničními regiony</t>
  </si>
  <si>
    <t>Běžné a kapitálové výdaje</t>
  </si>
  <si>
    <t>Opravy mostů příloha D1</t>
  </si>
  <si>
    <t>Příspěvky dle seznamu krajských a národních postupových přehlídek příloha K1</t>
  </si>
  <si>
    <t>Regionální kolo ankety Zlatý Ámos 2008</t>
  </si>
  <si>
    <r>
      <t>Rozvoj talentů (</t>
    </r>
    <r>
      <rPr>
        <sz val="8"/>
        <rFont val="Arial CE"/>
        <family val="0"/>
      </rPr>
      <t>cena hejtmana, stipendium Vysočiny</t>
    </r>
    <r>
      <rPr>
        <sz val="10"/>
        <rFont val="Arial CE"/>
        <family val="2"/>
      </rPr>
      <t>)</t>
    </r>
  </si>
  <si>
    <t>Transfery soukromým školám (UZ 33155)</t>
  </si>
  <si>
    <t xml:space="preserve">Ostatní státní účelové transfery </t>
  </si>
  <si>
    <t>1001</t>
  </si>
  <si>
    <t>1002</t>
  </si>
  <si>
    <t>Nákup nemovitosti (koupě areálu v Heleníně a koupě nemovitostí v obci a k.ú. Humpolec)</t>
  </si>
  <si>
    <t>Investiční výdaje - příloha Z1</t>
  </si>
  <si>
    <t>Horácký fotbalový klub Třebíč - na fotbalové hřiště s umělým trávníkem III. generace</t>
  </si>
  <si>
    <t>Technická pomoc v rámci OP Vzdělávání pro konkurenceschopnost, oblast podpory 5.2 Informovanost a publicita</t>
  </si>
  <si>
    <t>Investiční výdaje - příloha KR1</t>
  </si>
  <si>
    <t>Severojižní propojení kraje Vysočina 2</t>
  </si>
  <si>
    <t xml:space="preserve">Výdaje na pořízení movitých věcí v sociální oblasti - příloha SV1 </t>
  </si>
  <si>
    <t>Kulturní, společenské a sportovní akce podporované krajem Vysočina (VIP akce - příloha Z2)</t>
  </si>
  <si>
    <t xml:space="preserve">Rozvoj nemocnic </t>
  </si>
  <si>
    <t>Nájemné ze smluv o nájmu u 5 zdravotnických zařízení</t>
  </si>
  <si>
    <t>Úhrady sankcí jiným rozpočtům</t>
  </si>
  <si>
    <t>Investiční výdaje spojené s majetkem kraje - výkupy (pozemků a nemovitostí)</t>
  </si>
  <si>
    <t>Pojištění 2. úrovně rizik PO kraje Vysočina</t>
  </si>
  <si>
    <t xml:space="preserve">Ostatní činnosti j.n. - Nespecifikovaná rezerva  </t>
  </si>
  <si>
    <t xml:space="preserve">Ostatní činnosti j.n. - Péče o lidské zdroje a majetek kraje  </t>
  </si>
  <si>
    <t xml:space="preserve">Ostatní činnosti j.n. - Strategické a koncepční materiály kraje  </t>
  </si>
  <si>
    <t>Finanční vypořádání min. let rok 2007</t>
  </si>
  <si>
    <t>Krajský úřad kraje Vysočina rekonstrukce DM Věžní ulice Jihlava</t>
  </si>
  <si>
    <t>Dostavba krajského úřadu kraje Vysočina (PD budova D)</t>
  </si>
  <si>
    <t>Převod do sociálního fondu příloha KR2</t>
  </si>
  <si>
    <t>Správa externích sítí a databází, spoluúčast na projektech příloha I1</t>
  </si>
  <si>
    <t>Správa interních sítí, databází a informační technologie příloha I1</t>
  </si>
  <si>
    <t>Prostředky na zahraniční prezentaci kraje, obchodní mise, tištěné materiály</t>
  </si>
  <si>
    <t>ZASTUPITELSTVO KRAJE</t>
  </si>
  <si>
    <t xml:space="preserve">KULTURNÍ, SPOLEČENSKÉ A SPORTOVNÍ AKCE </t>
  </si>
  <si>
    <t>Propagace turistické nabídky - včetně tvorby propagačních materiálů, KČT Vysočina - na obnovu značení pěších a lyžařských tras 2008</t>
  </si>
  <si>
    <t>Činnost složek integrovaného zachranného systému</t>
  </si>
  <si>
    <t>OSTATNÍ VÝDAJE</t>
  </si>
  <si>
    <t>Ostatní výdaje</t>
  </si>
  <si>
    <t>CELKEM AKCE VIP</t>
  </si>
  <si>
    <t>Ostatní záležitosti sociálních věcí a politiky zaměstnanosti - režijní výdaje</t>
  </si>
  <si>
    <t>PŘÍSPĚVKY NA PROVOZ</t>
  </si>
  <si>
    <t>Osobní a věcné výdaje zastupitelstva - příloha Z1</t>
  </si>
  <si>
    <t>Ostatní ekologické záležitosti a programy</t>
  </si>
  <si>
    <t>Ostatní správa ve zdravotnictví - režijní výdaje</t>
  </si>
  <si>
    <t xml:space="preserve">Vrácené finanční prostředky vložené ke zhodnocení KEY </t>
  </si>
  <si>
    <t xml:space="preserve">Ostatní speciální zdravotnická péče - příspěvek pro okresní centra NOR </t>
  </si>
  <si>
    <t>Ostatní ústavní péče</t>
  </si>
  <si>
    <t>Zdravotnická záchranná služba</t>
  </si>
  <si>
    <t>Další vzdělávání pracovníků ve zdravotnictví - osvětové akce</t>
  </si>
  <si>
    <t>Projekty romské komunity</t>
  </si>
  <si>
    <t>Podpora výuky méně vyuč. cizích jazyků</t>
  </si>
  <si>
    <t>Činnost muzeí a galerií</t>
  </si>
  <si>
    <t>3231</t>
  </si>
  <si>
    <t>Převod 1. a  2. části finančních prostředků z rozpočtu kraje dle SR usnesení č. 0499/07/2007/ZK.</t>
  </si>
  <si>
    <t>Převod finančních prostředků dle schváleného Závěrečného účtu kraje Vysočina za rok 2007 - usnesení č. 0145/03/2008/ZK</t>
  </si>
  <si>
    <t>Vítejte na Vysočině</t>
  </si>
  <si>
    <t>Vesmír Vysočiny</t>
  </si>
  <si>
    <t>Vědeckotechnoligický park I</t>
  </si>
  <si>
    <t>Vědeckotechnologický park II</t>
  </si>
  <si>
    <t>Zámek Třebíč - modernizace zámku a zpřístupnění nových expozic</t>
  </si>
  <si>
    <t xml:space="preserve">Převod z FSR, dotace, zapojení zůstatku zvláštního účtu vod, zapojení části přebytku roku 2007, poskytnutí půjček </t>
  </si>
  <si>
    <t>Financování - převod z rozpočtu kraje na zvláštní účet</t>
  </si>
  <si>
    <t>Na úhradu "Koncepce environmentálního vzdělávání, výchovy a osvěty (EVVO) kraje Vysočina"</t>
  </si>
  <si>
    <t>Dary vítězům ankety Sportovec Vysočiny 2007</t>
  </si>
  <si>
    <t>Na zak."Nákup a instalace PTP bezdrátových pojítek v pásmu 11 Ghz"</t>
  </si>
  <si>
    <t xml:space="preserve">                                                                                                                                                                   </t>
  </si>
  <si>
    <t>Muzeum Vysočiny Havlíčkův Brod - na propagaci nejvyššího ocenění kraje Vysočina</t>
  </si>
  <si>
    <t xml:space="preserve">SŠ Kamenice nad Lipou - na vyplacení mimořádné odměny </t>
  </si>
  <si>
    <t>VOŠ a SŠ veter., zemědělská a zdravot.Třebíč - havárie vody a MaR</t>
  </si>
  <si>
    <t>Akademie-VOŠ,GY,SOŠ uměleckoprůmyslová Světlá nad Sázavou - na účast žákůškoly na veletrhu Marmotec v Carraře</t>
  </si>
  <si>
    <t>Číslo prog.</t>
  </si>
  <si>
    <t>Název grantového programu</t>
  </si>
  <si>
    <t>Rozděl.výše podpor</t>
  </si>
  <si>
    <t>Vyčerpáno v roce 2005</t>
  </si>
  <si>
    <t>Vyčerpáno v roce 2006</t>
  </si>
  <si>
    <t>Vyčerpáno v roce 2007</t>
  </si>
  <si>
    <t>Vyčerpáno v roce 2008</t>
  </si>
  <si>
    <t>Celkem</t>
  </si>
  <si>
    <t>Granty vyhlášené v roce 2005</t>
  </si>
  <si>
    <t>Čistá voda 2005</t>
  </si>
  <si>
    <t>Sportoviště 2005</t>
  </si>
  <si>
    <t>Tábory 2005</t>
  </si>
  <si>
    <t>Systém sběru a tříd.odpadu 2005</t>
  </si>
  <si>
    <t>Bezpečná silnice 2005</t>
  </si>
  <si>
    <t>Mezinárodní projekty 2005</t>
  </si>
  <si>
    <t>Líbí se nám v knihovně</t>
  </si>
  <si>
    <t>Veřejná letiště 2005</t>
  </si>
  <si>
    <t>Doprovodná infrastrukt.CR 2005</t>
  </si>
  <si>
    <t>Modernizace ubytov. zaříz. 2005</t>
  </si>
  <si>
    <t>ŽP-zdroj bohat.Vysočiny 2005</t>
  </si>
  <si>
    <t>Elektronické podatelny</t>
  </si>
  <si>
    <t>Veřejně přístupný internet</t>
  </si>
  <si>
    <t>Bydlete na venkově 2005</t>
  </si>
  <si>
    <t>Veřejná osobní doprava 2005</t>
  </si>
  <si>
    <t>Výzkum-vývoj-inovace 2005</t>
  </si>
  <si>
    <t>Certifikace-osvědčení 2005</t>
  </si>
  <si>
    <t>Metropolitní sítě-IV</t>
  </si>
  <si>
    <t>Systém sběru a tříd.odp.2005/II</t>
  </si>
  <si>
    <t>Rozvoj malých podnikatelů 2005</t>
  </si>
  <si>
    <t xml:space="preserve">Edice Vysočiny III. </t>
  </si>
  <si>
    <t>Prevence kriminality 2005</t>
  </si>
  <si>
    <t>GIS - IV</t>
  </si>
  <si>
    <t>Rozvoj vesnice 2005</t>
  </si>
  <si>
    <t>Bioodpady 2005</t>
  </si>
  <si>
    <t>Energet. využívání obnovitel.zdrojů</t>
  </si>
  <si>
    <t>Sport pro všechny 2006</t>
  </si>
  <si>
    <t>Volný čas 2006</t>
  </si>
  <si>
    <t>Webové stránky měst a obcí - III</t>
  </si>
  <si>
    <t>Bezpečnost ICT</t>
  </si>
  <si>
    <t>Leader Vysočiny</t>
  </si>
  <si>
    <t>Krajina Vysočiny 2005</t>
  </si>
  <si>
    <t>Regionální kultura V</t>
  </si>
  <si>
    <t>Veřejně přístupný internet II</t>
  </si>
  <si>
    <t xml:space="preserve">GIS V  </t>
  </si>
  <si>
    <t xml:space="preserve">Nevyužívané památky </t>
  </si>
  <si>
    <t>Granty vyhlášené v roce 2006</t>
  </si>
  <si>
    <t>Systém sběru a třídění odp. 2006</t>
  </si>
  <si>
    <t>Sportoviště 2006</t>
  </si>
  <si>
    <t xml:space="preserve">Tábory 2006 </t>
  </si>
  <si>
    <t>Jednorázové akce 2006</t>
  </si>
  <si>
    <t>Bezpečná silnice 2006</t>
  </si>
  <si>
    <t>Rozvoj mikroregionů 2006</t>
  </si>
  <si>
    <t>Modernizace ubytovacích zařízení 2006</t>
  </si>
  <si>
    <t>Doprovodná infrastruktura CR 2006</t>
  </si>
  <si>
    <t>Klenotnice Vysočiny 2006</t>
  </si>
  <si>
    <t>Čistá voda 2006</t>
  </si>
  <si>
    <t>Metropolitní sítě V</t>
  </si>
  <si>
    <t>Rozvoj malých podnikatelů 2006</t>
  </si>
  <si>
    <t>Rozvoj vesnice 2006</t>
  </si>
  <si>
    <t xml:space="preserve">Výzkum a vývoj pro inovace 2006 </t>
  </si>
  <si>
    <t>Prevence kriminality 2006</t>
  </si>
  <si>
    <t>Edice Vysočiny IV.</t>
  </si>
  <si>
    <t xml:space="preserve">Bioodpady 2006 </t>
  </si>
  <si>
    <t>Generely bezbarierových tras</t>
  </si>
  <si>
    <t xml:space="preserve">Dobrovolnictví 2006 </t>
  </si>
  <si>
    <t>Certifikace-osvědčení 2006</t>
  </si>
  <si>
    <t>Brána k novému poznání</t>
  </si>
  <si>
    <t xml:space="preserve">Energet. využívání obnov. zdrojů 2006 </t>
  </si>
  <si>
    <t xml:space="preserve">Systém sběru a třídění odpadu 2006/II </t>
  </si>
  <si>
    <t xml:space="preserve">GIS VI </t>
  </si>
  <si>
    <t xml:space="preserve">Veřejně přístupný internet III </t>
  </si>
  <si>
    <t xml:space="preserve">Webové stránky pro všechny </t>
  </si>
  <si>
    <t xml:space="preserve">Bydlete na venkově 2006 </t>
  </si>
  <si>
    <t>Regionální kultura VI.</t>
  </si>
  <si>
    <t xml:space="preserve">Bezpečnost ICT II </t>
  </si>
  <si>
    <t xml:space="preserve">Metropolitní sítě VI </t>
  </si>
  <si>
    <t xml:space="preserve">Volný čas 2007 </t>
  </si>
  <si>
    <t>Vrácení mylné plat. ze dne 29.12.2006</t>
  </si>
  <si>
    <t xml:space="preserve">Granty vyhlášené v roce 2007 </t>
  </si>
  <si>
    <t>Leader Vysočiny 2007</t>
  </si>
  <si>
    <t>Rozvoj malých podnikatelů ve vybr. regionech 2007 - I.</t>
  </si>
  <si>
    <t>Jednorázové akce 2007</t>
  </si>
  <si>
    <t>Sportoviště 2007</t>
  </si>
  <si>
    <t xml:space="preserve">Diagnóza památek </t>
  </si>
  <si>
    <t>Metropolitní sítě VII-2007</t>
  </si>
  <si>
    <t>Systém sběru a třídění odpadu 2007</t>
  </si>
  <si>
    <t>Čistá voda 2007</t>
  </si>
  <si>
    <t>Tábory 2007</t>
  </si>
  <si>
    <t>Doprovodná infrastruktura CR 2007</t>
  </si>
  <si>
    <t>Modernizace ubytovacích zařízení 2007</t>
  </si>
  <si>
    <t>ŽP-zdroj bohatství Vysočiny 2007</t>
  </si>
  <si>
    <t>Veřejně přístupný internet IV-2007</t>
  </si>
  <si>
    <t>Rozvoj vesnice 2007</t>
  </si>
  <si>
    <t>Rozvoj malých podnikatelů ve vybr. regionech 2007 - II.</t>
  </si>
  <si>
    <t>Bioodpady 2007</t>
  </si>
  <si>
    <t>Prevence kriminality 2007</t>
  </si>
  <si>
    <t>Edice Vysočiny V.</t>
  </si>
  <si>
    <t>Dobrovolnictví 2007</t>
  </si>
  <si>
    <t xml:space="preserve">Převod do rozpočtu kraje Vysočina, kapitoly Školství, mládeže a sportu - podpora certifikace středních škol </t>
  </si>
  <si>
    <t>Bezpečnost ICT - III</t>
  </si>
  <si>
    <t>GIS VII - 2007</t>
  </si>
  <si>
    <t>Webové stránky pro všechny II - 2007</t>
  </si>
  <si>
    <t>Líbí se nám v knihovně 2007</t>
  </si>
  <si>
    <t>Modernizace ubytovacích zařízení 2007 - II.</t>
  </si>
  <si>
    <t>Volný čas 2008</t>
  </si>
  <si>
    <t>Regionální kultura VII.</t>
  </si>
  <si>
    <t>Koordinace sociální výpomoci v obcích a hospicová péče</t>
  </si>
  <si>
    <t xml:space="preserve">Granty vyhlášené v roce 2008 </t>
  </si>
  <si>
    <t>Metropolitní sítě VIII - 2008</t>
  </si>
  <si>
    <t xml:space="preserve">                          </t>
  </si>
  <si>
    <t>Rozvoj malých podnikatelů ve vybr. regionech 2008 - I.</t>
  </si>
  <si>
    <t>Jednorázové akce 2008</t>
  </si>
  <si>
    <t>Sportoviště 2008</t>
  </si>
  <si>
    <t>Diagnóza památek 2008</t>
  </si>
  <si>
    <t>Čistá voda 2008</t>
  </si>
  <si>
    <t>Bydlete na venkově 2008</t>
  </si>
  <si>
    <t>Prevence dět. úrazů ve školách 2008</t>
  </si>
  <si>
    <t>Doprovodná infrastruktura CR 2008</t>
  </si>
  <si>
    <t>Zdravé stravování ve školách 2008</t>
  </si>
  <si>
    <t>Mezinárodní projekty 2008</t>
  </si>
  <si>
    <t>Rekultivace starých skládek 2008</t>
  </si>
  <si>
    <t>Popularizace a vzdělávání v oblasti inf. technologií - 2008</t>
  </si>
  <si>
    <t>Rozvoj malých podnikatelů ve vybr. regionech 2008 - II., nerozd.</t>
  </si>
  <si>
    <t>Klenotnice Vysočiny 2008, nerozd.</t>
  </si>
  <si>
    <t>Bioodpady 2008, nerozděleno</t>
  </si>
  <si>
    <t>Prevence kriminality 2008, nerozd.</t>
  </si>
  <si>
    <t>Rozvoj vesnice 2008, nerozděleno</t>
  </si>
  <si>
    <t>Edice Vysočiny VI., nerozděleno</t>
  </si>
  <si>
    <t>Vysočina bez bariér 2008, nerozd.</t>
  </si>
  <si>
    <t xml:space="preserve">CELKEM </t>
  </si>
  <si>
    <t>PŘÍJMY DLE GRANTOVÝCH PROGRAMŮ  A ÚROKY</t>
  </si>
  <si>
    <t xml:space="preserve"> Program číslo</t>
  </si>
  <si>
    <t>Příjmy v roce 2008 z let min.</t>
  </si>
  <si>
    <t>Vítejte u nás</t>
  </si>
  <si>
    <t>Volný čas 2005</t>
  </si>
  <si>
    <t>Výzkum a vývoj pro inovace 2006</t>
  </si>
  <si>
    <t>Volný čas 2007</t>
  </si>
  <si>
    <t>Příjem z FSR-výsledek hosp. r. 2007</t>
  </si>
  <si>
    <t>ÚROKY</t>
  </si>
  <si>
    <t>CELKEM PŘÍJMY</t>
  </si>
  <si>
    <t>-104 558 298</t>
  </si>
  <si>
    <t>Příprava projektových záměrů pro směry soustředěné podpory v rámci OP VK</t>
  </si>
  <si>
    <t>Schal.rozp.</t>
  </si>
  <si>
    <t>Uprav. rozp.</t>
  </si>
  <si>
    <t>% UR</t>
  </si>
  <si>
    <t>Schal.Rozp.</t>
  </si>
  <si>
    <t>Uprav.Rozp.</t>
  </si>
  <si>
    <t>Na poskytnutí dotace KČT Vysočina, o.s. na obnovu značení pěších a lyžařských tras v roce 2008</t>
  </si>
  <si>
    <t>ZZS kraje Vysočina + KSÚS Vysočiny - na odměnění pracovníků, kteří se podíleli na řešení složité mimořádné události na dálnici D1</t>
  </si>
  <si>
    <t>5000, 1000</t>
  </si>
  <si>
    <t>Celkem účelové státní dotace</t>
  </si>
  <si>
    <t>Celkem ostatní činnosti ve školství</t>
  </si>
  <si>
    <t>Celkem dotace obcím</t>
  </si>
  <si>
    <t>Celkem ostatní výdaje</t>
  </si>
  <si>
    <t>Závazek roku 2007 - zvláštní účet vod (§ 42 vodního zákona)</t>
  </si>
  <si>
    <t>Divadelní činnost - Horácké divadlo Jihlava</t>
  </si>
  <si>
    <t>Činnost ve zdravotnictví</t>
  </si>
  <si>
    <t>Vratky nevyčerpaných přísp. z grant. programů</t>
  </si>
  <si>
    <t>Podpora drobných podnikatelů v ekonomicky slabých regionech kraje Vysočina</t>
  </si>
  <si>
    <t xml:space="preserve">Zastupitelstvem schválené a dosud nerealizované převody aktivních projektů EU na zvláštní účty týkající  </t>
  </si>
  <si>
    <t>se období 2007 - 2013 :</t>
  </si>
  <si>
    <t>Implementace a péče o území soustavy NATURA 2000 v kraji Vysočina</t>
  </si>
  <si>
    <t>Kulturní dědictví Vysočiny FM/EHP Norsko - řízení</t>
  </si>
  <si>
    <t>Kulturní dědictví Vysočiny FM/EHP Norsko - subprojekty</t>
  </si>
  <si>
    <t>Investiční přijaté transfery od obcí</t>
  </si>
  <si>
    <t>103X</t>
  </si>
  <si>
    <t>Pěstební činnost</t>
  </si>
  <si>
    <t>Podpora ostatních produkčních činností</t>
  </si>
  <si>
    <t>ŘK farnost Olešná na Moravě - litinový kříž</t>
  </si>
  <si>
    <t>Školení a informační kampaň k využití prostředků ze Strukturálních fondů EU</t>
  </si>
  <si>
    <t>Ostatní záležitosti lesního hospodářství</t>
  </si>
  <si>
    <t>Celkem příspěvky na provoz</t>
  </si>
  <si>
    <t>Celkem dotace</t>
  </si>
  <si>
    <t>sesk. 50</t>
  </si>
  <si>
    <t>Výdaje na zajištění provozu protialkoholní záchytné stanice v Jihlavě</t>
  </si>
  <si>
    <t>z toho 3721</t>
  </si>
  <si>
    <t>Zneškodňování léčiv</t>
  </si>
  <si>
    <t>Kalmetizace</t>
  </si>
  <si>
    <t>z toho 3599</t>
  </si>
  <si>
    <t>Laická přednemocniční první pomoc</t>
  </si>
  <si>
    <t>NPÚ Praha - na opravu "Poutního kostela sv. Jana Nepomuckého na Zelené hoře" (na odstranění havarijního stavu objektu v důsledku ničivé vichřice)</t>
  </si>
  <si>
    <t>Ostatní režijní výdaje ve zdravotnictví</t>
  </si>
  <si>
    <t xml:space="preserve">Ekologická výchova a osvěta </t>
  </si>
  <si>
    <t>Úhrada ztrát na provoz veřejné železniční dopravy</t>
  </si>
  <si>
    <t>Studie proveditelnosti projektu integrace krizového a operačního řízení v kraji Vysočina</t>
  </si>
  <si>
    <t>Úhrada ztrát na provoz veřejné silniční dopravy</t>
  </si>
  <si>
    <t>22XX</t>
  </si>
  <si>
    <t>VÝDAJE CELKEM</t>
  </si>
  <si>
    <t>Rozvojový program EVVO pro školy</t>
  </si>
  <si>
    <t>Na nákup zařízení na plnění protipovodňových pytlů pískem</t>
  </si>
  <si>
    <t>Dosud nerealizované převody aktivních projektů EU :</t>
  </si>
  <si>
    <t>Schválené dosud neotevřené účty projektů EU :</t>
  </si>
  <si>
    <t xml:space="preserve">*Ochrana druhů stanovišť </t>
  </si>
  <si>
    <t>Rekonstrukce silnice II/150 Pavlíkov - Vilémovice</t>
  </si>
  <si>
    <t>Ostatní nemocnice</t>
  </si>
  <si>
    <t>Podpora malých a středních podnikatelů v ekonomicky slabých regionech kraje Vysočina</t>
  </si>
  <si>
    <t>Podpora regionálních a místních služeb cestovního ruchu v kraji Vysočina</t>
  </si>
  <si>
    <t>Podpora regionální a místní infrastruktury cestovního ruchu v kraji Vysočina</t>
  </si>
  <si>
    <t>Centrum maternofetální medicíny - Nemocnice Jihlava - příslib poskytnutí návratných finančních prostředků</t>
  </si>
  <si>
    <t>v Kč</t>
  </si>
  <si>
    <t>Výdaje (Kč):</t>
  </si>
  <si>
    <t>Převod na projekty kofinancované EU</t>
  </si>
  <si>
    <t>Zkvalitnění propagace turistického potenciálu kraje Vysočina</t>
  </si>
  <si>
    <t>3419</t>
  </si>
  <si>
    <t>3299</t>
  </si>
  <si>
    <t>3421</t>
  </si>
  <si>
    <t>Vázané zdroje - aktivních projektů EU celkem :</t>
  </si>
  <si>
    <t>Vázané zdroje na projekty EU celkem</t>
  </si>
  <si>
    <t xml:space="preserve">Vázané zdroje - schválených dosud neotevřených účtů projektů EU celkem : </t>
  </si>
  <si>
    <t>SU</t>
  </si>
  <si>
    <t>Název projektu, grantového schématu</t>
  </si>
  <si>
    <t>236 61</t>
  </si>
  <si>
    <t>236 62</t>
  </si>
  <si>
    <t>236 64</t>
  </si>
  <si>
    <t>236 67</t>
  </si>
  <si>
    <t>236 51</t>
  </si>
  <si>
    <t>236 79</t>
  </si>
  <si>
    <t>236 82</t>
  </si>
  <si>
    <t>236 84</t>
  </si>
  <si>
    <t>236 85</t>
  </si>
  <si>
    <t>z toho :</t>
  </si>
  <si>
    <t>Druh příjmu</t>
  </si>
  <si>
    <t>%</t>
  </si>
  <si>
    <t>Skutečnost</t>
  </si>
  <si>
    <t>Správní poplatky</t>
  </si>
  <si>
    <t>Odvody příspěvkových organizací</t>
  </si>
  <si>
    <t>II/360 Velké Meziříčí - JV obchvat</t>
  </si>
  <si>
    <t>II/405 Zašovice - Okříšky</t>
  </si>
  <si>
    <t>II/405 Brtnice</t>
  </si>
  <si>
    <t>II/405 Příseka - obchvat</t>
  </si>
  <si>
    <t>II/405 Krahulov - I/23</t>
  </si>
  <si>
    <t>II/405 Okříšky - Krahulov</t>
  </si>
  <si>
    <t>II/602 Sedliště - obchvat</t>
  </si>
  <si>
    <t>II/602 Olešná - obchvat</t>
  </si>
  <si>
    <t>II/602 Jihlava - Dvorce</t>
  </si>
  <si>
    <t>II/353 Velký Beranov - obchvat</t>
  </si>
  <si>
    <t>II/353 D1-Rytířsko - Jamné</t>
  </si>
  <si>
    <t>II/353 Stáj - Zhoř</t>
  </si>
  <si>
    <t>II/353 Bohdalov - Rudolec</t>
  </si>
  <si>
    <t>II/353 Žďár nS - Nové Veselí</t>
  </si>
  <si>
    <t>II/128 Salačova Lhota - obchvat</t>
  </si>
  <si>
    <t>II/128 Pacov - Lukavec, 3. stavba</t>
  </si>
  <si>
    <t>II/128 Pacov - Lukavec, 4. stavba</t>
  </si>
  <si>
    <t xml:space="preserve">II/344 Dolní Krupá </t>
  </si>
  <si>
    <t>II/344 Havlíčkův Brod-Chotěboř, 2.stavba</t>
  </si>
  <si>
    <t xml:space="preserve"> BĚŽNĚ A KAPITÁLOVÉ VÝDAJE včetně FIN. úvěru EIB</t>
  </si>
  <si>
    <t>II/344 Havlíčkův Brod-Chotěboř, 3.stavba</t>
  </si>
  <si>
    <t>II/347 Světlá nad Sázavou - D1, 2.stavba</t>
  </si>
  <si>
    <t>daň z příjmů FO ze SVČ</t>
  </si>
  <si>
    <t>daň z příjmů FO zvláštní sazbou</t>
  </si>
  <si>
    <t>DPH</t>
  </si>
  <si>
    <t>Orj</t>
  </si>
  <si>
    <t>Paragraf</t>
  </si>
  <si>
    <t>Název</t>
  </si>
  <si>
    <t>20</t>
  </si>
  <si>
    <t>30</t>
  </si>
  <si>
    <t>Daň z příjmů pravnických osob za kraje</t>
  </si>
  <si>
    <t>Příjmy z prodeje krátk. a drobného dlouhodob. majetku (pol.2310)</t>
  </si>
  <si>
    <t>Daň z příjmů prav. osob za kraj 2007</t>
  </si>
  <si>
    <t>Speciální předškolní zařízení</t>
  </si>
  <si>
    <t>Speciální základní školy</t>
  </si>
  <si>
    <t>Gymnázia</t>
  </si>
  <si>
    <t>Střední odborné školy</t>
  </si>
  <si>
    <t>Příprava budoucích osvojitelů, pěstounů a poradních sborů</t>
  </si>
  <si>
    <t>ROK 2008</t>
  </si>
  <si>
    <t>Převod finančních prostředků na dotaci pro RRRS Jihovýchod do rozpočtu kraje rok 2008 usnesení č. 0499/07/2007/ZK</t>
  </si>
  <si>
    <t>Na stavebně technický průzkum staveb - poruchy dřevěných konstrukcí</t>
  </si>
  <si>
    <t>KSÚS Vysočiny - na zajištění sčítání dopravy na silnici II/405 Okříšky</t>
  </si>
  <si>
    <t>VOŠ a SOŠ zem-tech Bystřice nad Pernštejnem - oprava parkoviště</t>
  </si>
  <si>
    <t>Krajská knihovna Vysočina - na zákl. funkci knihovny pro město Havl.Brod</t>
  </si>
  <si>
    <t>SŠUP Jihlava Helenín - na financ.návštěvy z kraje Champagne - Ardenne</t>
  </si>
  <si>
    <t xml:space="preserve">Platba úroků z úvěru EIB </t>
  </si>
  <si>
    <t>Odstupné</t>
  </si>
  <si>
    <t>Investiční přijaté transfery ze státních fondů</t>
  </si>
  <si>
    <t>Ostatní investiční přijaté transfery ze státního rozpočtu</t>
  </si>
  <si>
    <t>Úroky běžných účtů KB, Volskbank</t>
  </si>
  <si>
    <t>Úroky</t>
  </si>
  <si>
    <t>Městys Strážek - dotace na povodňové škody, Obec Číchov - dotace na PD na stavbu mostu</t>
  </si>
  <si>
    <t xml:space="preserve">Ostatní výdaje - příspěvek HZS kraje Vysočina a dotace obcím </t>
  </si>
  <si>
    <t xml:space="preserve">11)  ČERPÁNÍ REZERVY, NEROZDĚLENÝCH POLOŽEK V OBDOBÍ </t>
  </si>
  <si>
    <t>Stavebně technický průzkum staveb</t>
  </si>
  <si>
    <t>SŚ gastronomická A. Kolpinga - akce Učňovská mládež</t>
  </si>
  <si>
    <t>Dotace obcím</t>
  </si>
  <si>
    <t>Dotace obcím na dětská dopravní hřiště</t>
  </si>
  <si>
    <t>Dotace Obci Puklice na opravu silnice III/4051</t>
  </si>
  <si>
    <t>Město Pelhřimov - dotace na dostavbu kuželny v Pelhřimově</t>
  </si>
  <si>
    <t>Město Havlíčkův Brod - dotace na vybudování umělého trávníku fotbalové hřiště Na Losích</t>
  </si>
  <si>
    <t>Dotace obcím a dobrovolným svazkům obcí</t>
  </si>
  <si>
    <t>Dotace DSO na úhradu nákladů na přezkoumání hospodaření rok 2007</t>
  </si>
  <si>
    <t>Dotace obcím na úhradu nákladů na přezkoumání hospodaření rok 2007</t>
  </si>
  <si>
    <t>Systémové dotace na ochranu obecního nemovitého majetku</t>
  </si>
  <si>
    <t>Dotace obcím kraje Vysočina na požární ochranu</t>
  </si>
  <si>
    <t>Dotace na územně plánovací činnost obcí</t>
  </si>
  <si>
    <t>Dotace na projektové dokumentace opatření k ochraně před povodněmi</t>
  </si>
  <si>
    <t xml:space="preserve">Dotace na drobné vodohospodářské ekologické akce </t>
  </si>
  <si>
    <t xml:space="preserve">Příspěvky na provoz zřizovaným příspěvkovým organizacím kraje a ostatním subjektům  </t>
  </si>
  <si>
    <t>Dotace na provoz Hospicového hnutí Vysočina - středisko Jihlava II. pol. 2008</t>
  </si>
  <si>
    <t>Dotace obci Číchov na zpracování dokumentace pro územní řízení pro stavbu mostu přes řeku Jihlavu - napojení obce ze silnice č. III/40510</t>
  </si>
  <si>
    <t xml:space="preserve">OA a Hotelová škola Havlíčkův Brod - stavební úpravy II.etapa </t>
  </si>
  <si>
    <t>Na geometrické zaměření úseků silnic II.a III.třídy pro následné výkupy nevypořádaných pozemků pod těmito silnicemi</t>
  </si>
  <si>
    <t>Dotace obci Puklice na opravu silnice III/4051 v obci Puklice</t>
  </si>
  <si>
    <t>Na zdrojové krytí k poskytnutí dotací obcím na dětská dopravní hřiště</t>
  </si>
  <si>
    <t>SŠ gastronomická A.Kolpinga - na realizaci akce "Učňovská mládež - vytvoření nových vzděl.podmínek pro skupinu.."</t>
  </si>
  <si>
    <t>Dotace městu Havlíčkův Brod na vybudování umělelého trávníku na fotbalovém hřišti Na Losích</t>
  </si>
  <si>
    <t>Na zdrojové krytí k poskytnutí dotací na obnovu kulturních památek</t>
  </si>
  <si>
    <t>Na krytí předpokládaného schodkového finančního hospodaření PO v odvětví sociální péče v roce 2008</t>
  </si>
  <si>
    <t>1000</t>
  </si>
  <si>
    <t>9000</t>
  </si>
  <si>
    <t>3000</t>
  </si>
  <si>
    <t>4000</t>
  </si>
  <si>
    <t>5100</t>
  </si>
  <si>
    <t>-118,7</t>
  </si>
  <si>
    <t>Poskytnutí půjčky pro SOŠ a SOU Třešť - INTERREG IIIA</t>
  </si>
  <si>
    <r>
      <t xml:space="preserve">II/602 hr. kraje - Pelhřimov, 3.stavba </t>
    </r>
    <r>
      <rPr>
        <sz val="8"/>
        <rFont val="Arial CE"/>
        <family val="2"/>
      </rPr>
      <t xml:space="preserve">(kř.II/406 - Pelhřimov)  </t>
    </r>
    <r>
      <rPr>
        <sz val="10"/>
        <rFont val="Arial CE"/>
        <family val="2"/>
      </rPr>
      <t xml:space="preserve">               </t>
    </r>
  </si>
  <si>
    <r>
      <t>II/602 hr. kraje - Pelhřimov, 1.stavba  (</t>
    </r>
    <r>
      <rPr>
        <sz val="8"/>
        <rFont val="Arial CE"/>
        <family val="2"/>
      </rPr>
      <t>Velké Meziříčí- Jihlava)</t>
    </r>
  </si>
  <si>
    <t>Změna rozpočtu kraje Vysočina na rok 2008</t>
  </si>
  <si>
    <t>Dotace na podporu společenských a kulturních aktivit obcí kraje Vysočina</t>
  </si>
  <si>
    <t>Dotace na opravu pomníků, památníku a pamětních desek</t>
  </si>
  <si>
    <t>Příspěvky na provoz zřizovaným příspěvkovým organizacím kraje</t>
  </si>
  <si>
    <t>Transfery na státní příspěvek zřizovatelům zařízení pro děti vyžadující okamžitou pomoc</t>
  </si>
  <si>
    <t>Běžné výdaje příloha D1 - příspěvek na provoz</t>
  </si>
  <si>
    <t>Dotace na sociální služby z rozpočtu kraje Vysočina - zřizovatel obec nebo církev</t>
  </si>
  <si>
    <r>
      <t xml:space="preserve">SROVNÁNÍ VÝVOJE DAŃOVÝCH PŘÍJMŮ V ROCE 2008 A 2007   (bez daně placené krajem)           </t>
    </r>
    <r>
      <rPr>
        <b/>
        <sz val="10"/>
        <rFont val="Arial CE"/>
        <family val="2"/>
      </rPr>
      <t>(tis. Kč)</t>
    </r>
  </si>
  <si>
    <t>Dotace městům na zachování a obnovu kulturních památek - UNESCO</t>
  </si>
  <si>
    <t>Dotace vlastníkům kulturních památek</t>
  </si>
  <si>
    <t>Poskytnutí půjčky pro Vysočina TOURISM na financování projektu "Zkvalitnění marketingu…"</t>
  </si>
  <si>
    <t>Transfery obecním PO - pověřeným knihovnám zajišťujícím výkon regionálních funkcí v kraji Vysočina</t>
  </si>
  <si>
    <t>SCHVÁLENÝ   ROZPOČET   ROK   2008</t>
  </si>
  <si>
    <t xml:space="preserve">SCHVÁLENÝ   ROZPOČET   ROK   2008    </t>
  </si>
  <si>
    <t>3123</t>
  </si>
  <si>
    <t>Koopereční síť zahraničních škol v ČR a Rak.</t>
  </si>
  <si>
    <t>Program sociální prevence a prevence kriminality</t>
  </si>
  <si>
    <t>Program protidrogové politiky</t>
  </si>
  <si>
    <t xml:space="preserve">Pilot - pokusné ověřování </t>
  </si>
  <si>
    <t xml:space="preserve">Nemocnice HB - správa budov v jejím areálu </t>
  </si>
  <si>
    <t>236 92</t>
  </si>
  <si>
    <t>236 93</t>
  </si>
  <si>
    <t>236 94</t>
  </si>
  <si>
    <t>236 95</t>
  </si>
  <si>
    <t>236 96</t>
  </si>
  <si>
    <t>236 98</t>
  </si>
  <si>
    <t>Střední odborná učiliště a učiliště</t>
  </si>
  <si>
    <t>Vyšší odborné školy</t>
  </si>
  <si>
    <t>Základní umělecké školy</t>
  </si>
  <si>
    <t>Využití volného času dětí a mládeže</t>
  </si>
  <si>
    <t>Ústavy péče pro mládež</t>
  </si>
  <si>
    <t>Celkem příspěvek na provoz</t>
  </si>
  <si>
    <t>xxxx</t>
  </si>
  <si>
    <t>Běžné výdaje</t>
  </si>
  <si>
    <t>3315</t>
  </si>
  <si>
    <t>Převod z kapitoly Rezerva a rozvoj kraje, § 6409, položka Péče o lidské zdroje a majetek kraje,  na zvl.účet na realizaci projektu "Maximalizace hodnoty a zlepšení udržitelného lesního hospodářství ve střední a severní Evropě"</t>
  </si>
  <si>
    <t>Neinvestiční a investiční půjčené prostředky zřízeným příspěvkovým organizacím</t>
  </si>
  <si>
    <t>Půjčka Muzeu Vysočiny Jihlava na projekt  "REILA  2009"</t>
  </si>
  <si>
    <t>Kapitálové výdaje</t>
  </si>
  <si>
    <t>KAPITOLA KULTURA</t>
  </si>
  <si>
    <t>40</t>
  </si>
  <si>
    <t>50</t>
  </si>
  <si>
    <t>KAPITOLA ŽIVOTNÍ PROSTŘEDÍ</t>
  </si>
  <si>
    <t>60</t>
  </si>
  <si>
    <t>70</t>
  </si>
  <si>
    <t>10</t>
  </si>
  <si>
    <t>KAPITOLA SOCIÁLNÍ VĚCI</t>
  </si>
  <si>
    <t xml:space="preserve">Dotace Městu Třebíč na komunikace </t>
  </si>
  <si>
    <t xml:space="preserve">Jihlava, Seifertova 24 - odstranění havárie kanalizace </t>
  </si>
  <si>
    <t>KAPITOLA POŽÁRNÍ OCHRANA A IZS</t>
  </si>
  <si>
    <t>18</t>
  </si>
  <si>
    <t>KAPITOLA REGIONÁLNÍ ROZVOJ</t>
  </si>
  <si>
    <t>90</t>
  </si>
  <si>
    <t>xx</t>
  </si>
  <si>
    <t>Péče o lidské zdroje a majetek kraje</t>
  </si>
  <si>
    <t>Kapitola zemědělství</t>
  </si>
  <si>
    <t>Kapitola kultura</t>
  </si>
  <si>
    <t>Kapitola zdravotnictví</t>
  </si>
  <si>
    <t>Kapitola životní prostředí</t>
  </si>
  <si>
    <t>Kapitola územní plánování</t>
  </si>
  <si>
    <t>Kapitola sociální věci</t>
  </si>
  <si>
    <t>Kapitola požární ochrana a integrovaný záchranný systém</t>
  </si>
  <si>
    <t>Kapitola zastupitelstvo kraje</t>
  </si>
  <si>
    <t>Kapitola krajský úřad</t>
  </si>
  <si>
    <t>Kapitola regionální rozvoj</t>
  </si>
  <si>
    <t>Kapitola rezerva a rozvoj kraje</t>
  </si>
  <si>
    <t>CELKEM</t>
  </si>
  <si>
    <t>NÁZEV KAPITOLY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</si>
</sst>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  <numFmt numFmtId="184" formatCode="m/yy"/>
    <numFmt numFmtId="185" formatCode="#,##0.000000"/>
    <numFmt numFmtId="186" formatCode="0.000%"/>
    <numFmt numFmtId="187" formatCode="0.0000%"/>
    <numFmt numFmtId="188" formatCode="#,##0.00_ ;[Red]\-#,##0.00\ "/>
    <numFmt numFmtId="189" formatCode="mmm/yyyy"/>
    <numFmt numFmtId="190" formatCode="#,##0.00\ _K_č"/>
    <numFmt numFmtId="191" formatCode="0.000"/>
    <numFmt numFmtId="192" formatCode="#,##0_ ;\-#,##0\ "/>
    <numFmt numFmtId="193" formatCode="0.00000000"/>
    <numFmt numFmtId="194" formatCode="0.00000"/>
    <numFmt numFmtId="195" formatCode="[$-405]d\.\ mmmm\ yyyy"/>
    <numFmt numFmtId="196" formatCode="0,%"/>
    <numFmt numFmtId="197" formatCode="\1\2\5\%"/>
    <numFmt numFmtId="198" formatCode="0.00,%"/>
    <numFmt numFmtId="199" formatCode="000,%"/>
    <numFmt numFmtId="200" formatCode="#,##0.000_ ;\-#,##0.000\ "/>
    <numFmt numFmtId="201" formatCode="_-* #,##0.000\ &quot;Kč&quot;_-;\-* #,##0.000\ &quot;Kč&quot;_-;_-* &quot;-&quot;???\ &quot;Kč&quot;_-;_-@_-"/>
    <numFmt numFmtId="202" formatCode="\+0.00\ &quot;Kč&quot;;\-0.00\ &quot;Kč&quot;"/>
    <numFmt numFmtId="203" formatCode="\+0;\-0"/>
    <numFmt numFmtId="204" formatCode="\+0,000;\-0,000"/>
    <numFmt numFmtId="205" formatCode="\+0,;\-0"/>
  </numFmts>
  <fonts count="62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i/>
      <sz val="10"/>
      <name val="Arial CE"/>
      <family val="2"/>
    </font>
    <font>
      <b/>
      <sz val="10"/>
      <name val="Arial"/>
      <family val="2"/>
    </font>
    <font>
      <sz val="9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i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1.5"/>
      <name val="Arial CE"/>
      <family val="2"/>
    </font>
    <font>
      <sz val="11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sz val="10"/>
      <color indexed="43"/>
      <name val="Arial CE"/>
      <family val="2"/>
    </font>
    <font>
      <b/>
      <sz val="1.25"/>
      <name val="Arial CE"/>
      <family val="2"/>
    </font>
    <font>
      <sz val="2.25"/>
      <name val="Arial CE"/>
      <family val="0"/>
    </font>
    <font>
      <sz val="2.5"/>
      <name val="Arial CE"/>
      <family val="0"/>
    </font>
    <font>
      <sz val="2"/>
      <name val="Arial CE"/>
      <family val="2"/>
    </font>
    <font>
      <b/>
      <sz val="2.25"/>
      <name val="Arial CE"/>
      <family val="2"/>
    </font>
    <font>
      <b/>
      <sz val="16"/>
      <name val="Arial CE"/>
      <family val="2"/>
    </font>
    <font>
      <i/>
      <sz val="9"/>
      <color indexed="8"/>
      <name val="Arial CE"/>
      <family val="2"/>
    </font>
    <font>
      <sz val="9"/>
      <color indexed="8"/>
      <name val="Arial CE"/>
      <family val="2"/>
    </font>
    <font>
      <b/>
      <sz val="10"/>
      <color indexed="8"/>
      <name val="Arial CE"/>
      <family val="2"/>
    </font>
    <font>
      <b/>
      <i/>
      <vertAlign val="superscript"/>
      <sz val="10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1.75"/>
      <name val="Arial CE"/>
      <family val="2"/>
    </font>
    <font>
      <sz val="12"/>
      <name val="Arial CE"/>
      <family val="2"/>
    </font>
    <font>
      <b/>
      <sz val="14"/>
      <name val="Arial"/>
      <family val="2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color indexed="8"/>
      <name val="Arial"/>
      <family val="2"/>
    </font>
    <font>
      <b/>
      <sz val="11"/>
      <name val="Arial"/>
      <family val="2"/>
    </font>
    <font>
      <sz val="1.5"/>
      <name val="Arial CE"/>
      <family val="2"/>
    </font>
    <font>
      <b/>
      <sz val="9.25"/>
      <name val="Arial CE"/>
      <family val="2"/>
    </font>
    <font>
      <sz val="9.5"/>
      <name val="Arial CE"/>
      <family val="0"/>
    </font>
    <font>
      <sz val="10.25"/>
      <name val="Arial CE"/>
      <family val="0"/>
    </font>
    <font>
      <sz val="8.5"/>
      <name val="Arial CE"/>
      <family val="2"/>
    </font>
    <font>
      <b/>
      <sz val="10.5"/>
      <name val="Arial CE"/>
      <family val="2"/>
    </font>
    <font>
      <sz val="10.75"/>
      <name val="Arial CE"/>
      <family val="0"/>
    </font>
    <font>
      <sz val="11.75"/>
      <name val="Arial CE"/>
      <family val="0"/>
    </font>
    <font>
      <sz val="15"/>
      <name val="Arial CE"/>
      <family val="0"/>
    </font>
    <font>
      <sz val="10.5"/>
      <name val="Arial CE"/>
      <family val="2"/>
    </font>
    <font>
      <b/>
      <i/>
      <sz val="14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1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49" fontId="3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Fill="1" applyBorder="1" applyAlignment="1">
      <alignment horizontal="center" vertical="top"/>
    </xf>
    <xf numFmtId="0" fontId="0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2" fillId="2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1" fontId="0" fillId="0" borderId="1" xfId="0" applyNumberForma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49" fontId="0" fillId="0" borderId="0" xfId="0" applyNumberFormat="1" applyBorder="1" applyAlignment="1">
      <alignment horizontal="right" vertical="top"/>
    </xf>
    <xf numFmtId="0" fontId="0" fillId="0" borderId="0" xfId="0" applyFont="1" applyBorder="1" applyAlignment="1">
      <alignment vertical="top" wrapText="1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0" fontId="8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center" vertical="top"/>
    </xf>
    <xf numFmtId="3" fontId="6" fillId="0" borderId="1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8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wrapText="1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 horizontal="right" vertical="top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vertical="top" wrapText="1"/>
    </xf>
    <xf numFmtId="1" fontId="0" fillId="0" borderId="0" xfId="0" applyNumberFormat="1" applyFill="1" applyBorder="1" applyAlignment="1">
      <alignment horizontal="center"/>
    </xf>
    <xf numFmtId="3" fontId="2" fillId="2" borderId="1" xfId="0" applyNumberFormat="1" applyFont="1" applyFill="1" applyBorder="1" applyAlignment="1">
      <alignment vertical="top" wrapText="1"/>
    </xf>
    <xf numFmtId="3" fontId="0" fillId="0" borderId="0" xfId="0" applyNumberFormat="1" applyFont="1" applyBorder="1" applyAlignment="1">
      <alignment vertical="top"/>
    </xf>
    <xf numFmtId="3" fontId="0" fillId="0" borderId="1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0" fillId="0" borderId="0" xfId="0" applyNumberFormat="1" applyFill="1" applyBorder="1" applyAlignment="1">
      <alignment horizontal="right" vertical="top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0" fillId="0" borderId="1" xfId="0" applyFont="1" applyBorder="1" applyAlignment="1">
      <alignment/>
    </xf>
    <xf numFmtId="3" fontId="8" fillId="2" borderId="1" xfId="0" applyNumberFormat="1" applyFont="1" applyFill="1" applyBorder="1" applyAlignment="1">
      <alignment/>
    </xf>
    <xf numFmtId="3" fontId="9" fillId="0" borderId="1" xfId="0" applyNumberFormat="1" applyFont="1" applyBorder="1" applyAlignment="1">
      <alignment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165" fontId="0" fillId="2" borderId="1" xfId="0" applyNumberFormat="1" applyFill="1" applyBorder="1" applyAlignment="1">
      <alignment horizontal="left" vertical="center" wrapText="1"/>
    </xf>
    <xf numFmtId="14" fontId="0" fillId="0" borderId="1" xfId="0" applyNumberFormat="1" applyBorder="1" applyAlignment="1">
      <alignment/>
    </xf>
    <xf numFmtId="3" fontId="0" fillId="2" borderId="1" xfId="0" applyNumberFormat="1" applyFill="1" applyBorder="1" applyAlignment="1">
      <alignment horizontal="right" vertical="center" wrapText="1"/>
    </xf>
    <xf numFmtId="14" fontId="0" fillId="0" borderId="1" xfId="0" applyNumberFormat="1" applyFont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3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0" fillId="0" borderId="0" xfId="0" applyNumberFormat="1" applyAlignment="1">
      <alignment/>
    </xf>
    <xf numFmtId="0" fontId="15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2" fillId="0" borderId="1" xfId="0" applyFont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164" fontId="2" fillId="2" borderId="1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3" fontId="2" fillId="4" borderId="1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0" fillId="4" borderId="0" xfId="0" applyFill="1" applyBorder="1" applyAlignment="1">
      <alignment/>
    </xf>
    <xf numFmtId="0" fontId="2" fillId="4" borderId="1" xfId="0" applyFont="1" applyFill="1" applyBorder="1" applyAlignment="1">
      <alignment/>
    </xf>
    <xf numFmtId="3" fontId="14" fillId="0" borderId="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0" fontId="14" fillId="0" borderId="0" xfId="0" applyFont="1" applyFill="1" applyBorder="1" applyAlignment="1">
      <alignment/>
    </xf>
    <xf numFmtId="49" fontId="0" fillId="0" borderId="1" xfId="0" applyNumberForma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 vertical="top" wrapText="1"/>
    </xf>
    <xf numFmtId="3" fontId="2" fillId="0" borderId="1" xfId="0" applyNumberFormat="1" applyFont="1" applyFill="1" applyBorder="1" applyAlignment="1">
      <alignment horizontal="right" vertical="top"/>
    </xf>
    <xf numFmtId="0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top"/>
    </xf>
    <xf numFmtId="0" fontId="0" fillId="0" borderId="6" xfId="0" applyFont="1" applyFill="1" applyBorder="1" applyAlignment="1">
      <alignment vertical="top" wrapText="1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0" fillId="0" borderId="2" xfId="0" applyFill="1" applyBorder="1" applyAlignment="1">
      <alignment horizontal="center" vertical="center"/>
    </xf>
    <xf numFmtId="3" fontId="0" fillId="4" borderId="0" xfId="0" applyNumberFormat="1" applyFill="1" applyAlignment="1">
      <alignment/>
    </xf>
    <xf numFmtId="3" fontId="0" fillId="0" borderId="0" xfId="0" applyNumberFormat="1" applyAlignment="1">
      <alignment wrapText="1"/>
    </xf>
    <xf numFmtId="4" fontId="2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left"/>
    </xf>
    <xf numFmtId="165" fontId="0" fillId="0" borderId="1" xfId="0" applyNumberFormat="1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/>
    </xf>
    <xf numFmtId="3" fontId="0" fillId="0" borderId="4" xfId="0" applyNumberFormat="1" applyFont="1" applyFill="1" applyBorder="1" applyAlignment="1">
      <alignment vertical="top"/>
    </xf>
    <xf numFmtId="1" fontId="0" fillId="0" borderId="1" xfId="0" applyNumberFormat="1" applyFont="1" applyFill="1" applyBorder="1" applyAlignment="1">
      <alignment horizontal="center" vertical="top"/>
    </xf>
    <xf numFmtId="3" fontId="0" fillId="0" borderId="1" xfId="0" applyNumberFormat="1" applyFont="1" applyFill="1" applyBorder="1" applyAlignment="1">
      <alignment wrapText="1"/>
    </xf>
    <xf numFmtId="3" fontId="0" fillId="0" borderId="1" xfId="0" applyNumberFormat="1" applyFont="1" applyFill="1" applyBorder="1" applyAlignment="1">
      <alignment vertical="top" wrapText="1"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 wrapText="1"/>
    </xf>
    <xf numFmtId="1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49" fontId="0" fillId="0" borderId="7" xfId="0" applyNumberFormat="1" applyFill="1" applyBorder="1" applyAlignment="1">
      <alignment horizontal="center" vertical="top"/>
    </xf>
    <xf numFmtId="0" fontId="0" fillId="0" borderId="7" xfId="0" applyFill="1" applyBorder="1" applyAlignment="1">
      <alignment horizontal="center" vertical="top"/>
    </xf>
    <xf numFmtId="3" fontId="22" fillId="0" borderId="0" xfId="0" applyNumberFormat="1" applyFont="1" applyAlignment="1">
      <alignment/>
    </xf>
    <xf numFmtId="3" fontId="13" fillId="0" borderId="0" xfId="0" applyNumberFormat="1" applyFont="1" applyFill="1" applyBorder="1" applyAlignment="1">
      <alignment vertical="top" wrapText="1"/>
    </xf>
    <xf numFmtId="3" fontId="13" fillId="0" borderId="0" xfId="0" applyNumberFormat="1" applyFont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vertical="justify"/>
    </xf>
    <xf numFmtId="1" fontId="2" fillId="0" borderId="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/>
    </xf>
    <xf numFmtId="3" fontId="0" fillId="5" borderId="0" xfId="0" applyNumberFormat="1" applyFill="1" applyAlignment="1">
      <alignment/>
    </xf>
    <xf numFmtId="3" fontId="22" fillId="4" borderId="0" xfId="0" applyNumberFormat="1" applyFont="1" applyFill="1" applyAlignment="1">
      <alignment/>
    </xf>
    <xf numFmtId="3" fontId="13" fillId="4" borderId="0" xfId="0" applyNumberFormat="1" applyFont="1" applyFill="1" applyAlignment="1">
      <alignment/>
    </xf>
    <xf numFmtId="165" fontId="0" fillId="0" borderId="1" xfId="0" applyNumberFormat="1" applyFont="1" applyBorder="1" applyAlignment="1">
      <alignment shrinkToFit="1"/>
    </xf>
    <xf numFmtId="3" fontId="23" fillId="0" borderId="0" xfId="0" applyNumberFormat="1" applyFont="1" applyFill="1" applyAlignment="1">
      <alignment/>
    </xf>
    <xf numFmtId="3" fontId="0" fillId="0" borderId="8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/>
    </xf>
    <xf numFmtId="3" fontId="2" fillId="0" borderId="1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49" fontId="0" fillId="2" borderId="9" xfId="0" applyNumberFormat="1" applyFill="1" applyBorder="1" applyAlignment="1">
      <alignment horizontal="center" vertical="top"/>
    </xf>
    <xf numFmtId="3" fontId="5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/>
    </xf>
    <xf numFmtId="3" fontId="2" fillId="2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horizontal="right"/>
    </xf>
    <xf numFmtId="3" fontId="30" fillId="0" borderId="1" xfId="0" applyNumberFormat="1" applyFont="1" applyFill="1" applyBorder="1" applyAlignment="1">
      <alignment horizontal="right"/>
    </xf>
    <xf numFmtId="3" fontId="31" fillId="0" borderId="1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/>
    </xf>
    <xf numFmtId="0" fontId="0" fillId="0" borderId="10" xfId="0" applyFill="1" applyBorder="1" applyAlignment="1">
      <alignment horizontal="center" vertical="top"/>
    </xf>
    <xf numFmtId="0" fontId="5" fillId="2" borderId="2" xfId="0" applyFont="1" applyFill="1" applyBorder="1" applyAlignment="1">
      <alignment/>
    </xf>
    <xf numFmtId="0" fontId="0" fillId="2" borderId="10" xfId="0" applyFill="1" applyBorder="1" applyAlignment="1">
      <alignment horizontal="center" vertical="top"/>
    </xf>
    <xf numFmtId="3" fontId="12" fillId="0" borderId="1" xfId="0" applyNumberFormat="1" applyFont="1" applyFill="1" applyBorder="1" applyAlignment="1">
      <alignment/>
    </xf>
    <xf numFmtId="3" fontId="12" fillId="0" borderId="1" xfId="0" applyNumberFormat="1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vertical="top" wrapText="1"/>
    </xf>
    <xf numFmtId="1" fontId="2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3" fontId="12" fillId="0" borderId="4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1" fontId="2" fillId="0" borderId="1" xfId="0" applyNumberFormat="1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top"/>
    </xf>
    <xf numFmtId="3" fontId="2" fillId="4" borderId="1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3" fontId="3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2" borderId="9" xfId="0" applyFont="1" applyFill="1" applyBorder="1" applyAlignment="1">
      <alignment vertical="top"/>
    </xf>
    <xf numFmtId="1" fontId="0" fillId="0" borderId="6" xfId="0" applyNumberFormat="1" applyFill="1" applyBorder="1" applyAlignment="1">
      <alignment horizontal="center"/>
    </xf>
    <xf numFmtId="0" fontId="22" fillId="0" borderId="0" xfId="0" applyFont="1" applyAlignment="1">
      <alignment/>
    </xf>
    <xf numFmtId="3" fontId="0" fillId="4" borderId="1" xfId="0" applyNumberFormat="1" applyFill="1" applyBorder="1" applyAlignment="1">
      <alignment/>
    </xf>
    <xf numFmtId="0" fontId="0" fillId="4" borderId="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left"/>
    </xf>
    <xf numFmtId="3" fontId="6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vertical="top" wrapText="1"/>
    </xf>
    <xf numFmtId="3" fontId="5" fillId="0" borderId="4" xfId="0" applyNumberFormat="1" applyFont="1" applyFill="1" applyBorder="1" applyAlignment="1">
      <alignment horizontal="right" vertical="top"/>
    </xf>
    <xf numFmtId="3" fontId="2" fillId="0" borderId="2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 horizontal="right"/>
    </xf>
    <xf numFmtId="0" fontId="2" fillId="4" borderId="0" xfId="0" applyFont="1" applyFill="1" applyBorder="1" applyAlignment="1">
      <alignment/>
    </xf>
    <xf numFmtId="3" fontId="2" fillId="4" borderId="0" xfId="0" applyNumberFormat="1" applyFont="1" applyFill="1" applyBorder="1" applyAlignment="1">
      <alignment/>
    </xf>
    <xf numFmtId="1" fontId="2" fillId="4" borderId="0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/>
    </xf>
    <xf numFmtId="49" fontId="0" fillId="4" borderId="0" xfId="0" applyNumberFormat="1" applyFill="1" applyBorder="1" applyAlignment="1">
      <alignment horizontal="center" vertical="top"/>
    </xf>
    <xf numFmtId="0" fontId="0" fillId="4" borderId="0" xfId="0" applyFill="1" applyBorder="1" applyAlignment="1">
      <alignment horizontal="center" vertical="top"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vertical="top"/>
    </xf>
    <xf numFmtId="1" fontId="2" fillId="4" borderId="0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top"/>
    </xf>
    <xf numFmtId="0" fontId="0" fillId="4" borderId="1" xfId="0" applyFont="1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13" fillId="4" borderId="0" xfId="0" applyFont="1" applyFill="1" applyAlignment="1">
      <alignment/>
    </xf>
    <xf numFmtId="3" fontId="0" fillId="0" borderId="0" xfId="0" applyNumberFormat="1" applyAlignment="1">
      <alignment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9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left"/>
    </xf>
    <xf numFmtId="3" fontId="32" fillId="0" borderId="1" xfId="0" applyNumberFormat="1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0" fillId="2" borderId="1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center" vertical="top"/>
    </xf>
    <xf numFmtId="3" fontId="0" fillId="6" borderId="0" xfId="0" applyNumberFormat="1" applyFill="1" applyAlignment="1">
      <alignment/>
    </xf>
    <xf numFmtId="3" fontId="0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4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" fontId="17" fillId="0" borderId="0" xfId="0" applyNumberFormat="1" applyFont="1" applyAlignment="1">
      <alignment/>
    </xf>
    <xf numFmtId="3" fontId="2" fillId="4" borderId="0" xfId="0" applyNumberFormat="1" applyFont="1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3" fontId="2" fillId="0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3" fontId="2" fillId="2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center"/>
    </xf>
    <xf numFmtId="1" fontId="0" fillId="4" borderId="1" xfId="0" applyNumberFormat="1" applyFont="1" applyFill="1" applyBorder="1" applyAlignment="1">
      <alignment horizontal="center" vertical="center"/>
    </xf>
    <xf numFmtId="3" fontId="0" fillId="4" borderId="1" xfId="0" applyNumberFormat="1" applyFont="1" applyFill="1" applyBorder="1" applyAlignment="1">
      <alignment horizontal="right" vertical="center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3" fontId="2" fillId="2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/>
    </xf>
    <xf numFmtId="4" fontId="36" fillId="0" borderId="0" xfId="0" applyNumberFormat="1" applyFont="1" applyFill="1" applyAlignment="1">
      <alignment/>
    </xf>
    <xf numFmtId="3" fontId="0" fillId="4" borderId="1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0" fillId="4" borderId="1" xfId="0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center"/>
    </xf>
    <xf numFmtId="49" fontId="0" fillId="0" borderId="9" xfId="0" applyNumberForma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top"/>
    </xf>
    <xf numFmtId="3" fontId="12" fillId="4" borderId="1" xfId="0" applyNumberFormat="1" applyFont="1" applyFill="1" applyBorder="1" applyAlignment="1">
      <alignment/>
    </xf>
    <xf numFmtId="3" fontId="32" fillId="4" borderId="1" xfId="0" applyNumberFormat="1" applyFont="1" applyFill="1" applyBorder="1" applyAlignment="1">
      <alignment/>
    </xf>
    <xf numFmtId="3" fontId="30" fillId="4" borderId="1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 vertical="top"/>
    </xf>
    <xf numFmtId="3" fontId="2" fillId="4" borderId="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/>
    </xf>
    <xf numFmtId="3" fontId="2" fillId="4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left"/>
    </xf>
    <xf numFmtId="3" fontId="0" fillId="4" borderId="0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1" xfId="0" applyNumberFormat="1" applyFont="1" applyFill="1" applyBorder="1" applyAlignment="1">
      <alignment/>
    </xf>
    <xf numFmtId="0" fontId="38" fillId="0" borderId="0" xfId="0" applyFont="1" applyAlignment="1">
      <alignment horizontal="left"/>
    </xf>
    <xf numFmtId="14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0" fontId="0" fillId="4" borderId="1" xfId="0" applyFont="1" applyFill="1" applyBorder="1" applyAlignment="1">
      <alignment horizontal="center" vertical="top"/>
    </xf>
    <xf numFmtId="3" fontId="0" fillId="4" borderId="1" xfId="0" applyNumberFormat="1" applyFont="1" applyFill="1" applyBorder="1" applyAlignment="1">
      <alignment wrapText="1"/>
    </xf>
    <xf numFmtId="3" fontId="0" fillId="4" borderId="1" xfId="0" applyNumberFormat="1" applyFont="1" applyFill="1" applyBorder="1" applyAlignment="1">
      <alignment vertical="top" wrapText="1"/>
    </xf>
    <xf numFmtId="0" fontId="0" fillId="4" borderId="1" xfId="0" applyFont="1" applyFill="1" applyBorder="1" applyAlignment="1">
      <alignment vertical="top"/>
    </xf>
    <xf numFmtId="3" fontId="0" fillId="4" borderId="1" xfId="0" applyNumberFormat="1" applyFill="1" applyBorder="1" applyAlignment="1">
      <alignment horizontal="center"/>
    </xf>
    <xf numFmtId="3" fontId="0" fillId="4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4" borderId="12" xfId="0" applyFont="1" applyFill="1" applyBorder="1" applyAlignment="1">
      <alignment horizontal="center" vertical="top"/>
    </xf>
    <xf numFmtId="0" fontId="0" fillId="0" borderId="0" xfId="0" applyFill="1" applyBorder="1" applyAlignment="1">
      <alignment/>
    </xf>
    <xf numFmtId="4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vertical="top" wrapText="1"/>
    </xf>
    <xf numFmtId="3" fontId="0" fillId="0" borderId="3" xfId="0" applyNumberFormat="1" applyFont="1" applyFill="1" applyBorder="1" applyAlignment="1">
      <alignment vertical="center" wrapText="1"/>
    </xf>
    <xf numFmtId="3" fontId="0" fillId="4" borderId="3" xfId="0" applyNumberFormat="1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top"/>
    </xf>
    <xf numFmtId="0" fontId="0" fillId="0" borderId="11" xfId="0" applyFill="1" applyBorder="1" applyAlignment="1">
      <alignment horizontal="center" vertical="top"/>
    </xf>
    <xf numFmtId="0" fontId="5" fillId="0" borderId="4" xfId="0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1" fontId="2" fillId="0" borderId="6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top" wrapText="1"/>
    </xf>
    <xf numFmtId="3" fontId="0" fillId="0" borderId="7" xfId="0" applyNumberFormat="1" applyFont="1" applyFill="1" applyBorder="1" applyAlignment="1">
      <alignment vertical="top" wrapText="1"/>
    </xf>
    <xf numFmtId="1" fontId="2" fillId="0" borderId="0" xfId="0" applyNumberFormat="1" applyFont="1" applyFill="1" applyBorder="1" applyAlignment="1">
      <alignment horizontal="center" vertical="top"/>
    </xf>
    <xf numFmtId="3" fontId="2" fillId="4" borderId="0" xfId="0" applyNumberFormat="1" applyFont="1" applyFill="1" applyBorder="1" applyAlignment="1">
      <alignment horizontal="right"/>
    </xf>
    <xf numFmtId="0" fontId="0" fillId="4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wrapText="1"/>
    </xf>
    <xf numFmtId="3" fontId="0" fillId="4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4" borderId="0" xfId="0" applyFont="1" applyFill="1" applyAlignment="1">
      <alignment/>
    </xf>
    <xf numFmtId="0" fontId="0" fillId="4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top" wrapText="1"/>
    </xf>
    <xf numFmtId="1" fontId="2" fillId="4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/>
    </xf>
    <xf numFmtId="0" fontId="4" fillId="4" borderId="1" xfId="0" applyFont="1" applyFill="1" applyBorder="1" applyAlignment="1">
      <alignment vertical="top"/>
    </xf>
    <xf numFmtId="0" fontId="4" fillId="4" borderId="2" xfId="0" applyFont="1" applyFill="1" applyBorder="1" applyAlignment="1">
      <alignment vertical="top"/>
    </xf>
    <xf numFmtId="0" fontId="40" fillId="0" borderId="1" xfId="0" applyFont="1" applyFill="1" applyBorder="1" applyAlignment="1">
      <alignment/>
    </xf>
    <xf numFmtId="0" fontId="0" fillId="0" borderId="3" xfId="0" applyFont="1" applyFill="1" applyBorder="1" applyAlignment="1">
      <alignment vertical="top" wrapText="1"/>
    </xf>
    <xf numFmtId="0" fontId="0" fillId="4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top" wrapText="1"/>
    </xf>
    <xf numFmtId="3" fontId="41" fillId="0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vertical="center"/>
    </xf>
    <xf numFmtId="0" fontId="6" fillId="4" borderId="1" xfId="0" applyFont="1" applyFill="1" applyBorder="1" applyAlignment="1">
      <alignment vertical="top" wrapText="1"/>
    </xf>
    <xf numFmtId="3" fontId="4" fillId="4" borderId="1" xfId="0" applyNumberFormat="1" applyFont="1" applyFill="1" applyBorder="1" applyAlignment="1">
      <alignment wrapText="1"/>
    </xf>
    <xf numFmtId="3" fontId="4" fillId="4" borderId="1" xfId="0" applyNumberFormat="1" applyFont="1" applyFill="1" applyBorder="1" applyAlignment="1">
      <alignment vertical="top" wrapText="1"/>
    </xf>
    <xf numFmtId="3" fontId="42" fillId="0" borderId="1" xfId="0" applyNumberFormat="1" applyFont="1" applyFill="1" applyBorder="1" applyAlignment="1">
      <alignment vertical="top"/>
    </xf>
    <xf numFmtId="3" fontId="0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2" fillId="0" borderId="0" xfId="0" applyFont="1" applyBorder="1" applyAlignment="1">
      <alignment/>
    </xf>
    <xf numFmtId="44" fontId="0" fillId="0" borderId="0" xfId="0" applyNumberFormat="1" applyBorder="1" applyAlignment="1">
      <alignment/>
    </xf>
    <xf numFmtId="192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3" fontId="0" fillId="4" borderId="0" xfId="0" applyNumberFormat="1" applyFont="1" applyFill="1" applyBorder="1" applyAlignment="1">
      <alignment vertical="top"/>
    </xf>
    <xf numFmtId="3" fontId="4" fillId="4" borderId="1" xfId="0" applyNumberFormat="1" applyFont="1" applyFill="1" applyBorder="1" applyAlignment="1">
      <alignment vertical="top"/>
    </xf>
    <xf numFmtId="0" fontId="5" fillId="0" borderId="7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top"/>
    </xf>
    <xf numFmtId="3" fontId="2" fillId="0" borderId="0" xfId="0" applyNumberFormat="1" applyFont="1" applyBorder="1" applyAlignment="1">
      <alignment/>
    </xf>
    <xf numFmtId="3" fontId="0" fillId="0" borderId="1" xfId="0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horizontal="center"/>
    </xf>
    <xf numFmtId="49" fontId="0" fillId="4" borderId="1" xfId="0" applyNumberForma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Border="1" applyAlignment="1">
      <alignment horizontal="left"/>
    </xf>
    <xf numFmtId="3" fontId="2" fillId="0" borderId="1" xfId="0" applyNumberFormat="1" applyFont="1" applyFill="1" applyBorder="1" applyAlignment="1">
      <alignment horizontal="center" vertical="center"/>
    </xf>
    <xf numFmtId="1" fontId="0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horizontal="right" vertical="center" wrapText="1"/>
    </xf>
    <xf numFmtId="1" fontId="0" fillId="4" borderId="3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0" fillId="4" borderId="0" xfId="0" applyFill="1" applyBorder="1" applyAlignment="1">
      <alignment/>
    </xf>
    <xf numFmtId="0" fontId="0" fillId="0" borderId="1" xfId="0" applyBorder="1" applyAlignment="1">
      <alignment horizontal="center"/>
    </xf>
    <xf numFmtId="3" fontId="2" fillId="4" borderId="1" xfId="0" applyNumberFormat="1" applyFont="1" applyFill="1" applyBorder="1" applyAlignment="1">
      <alignment horizontal="right" vertical="top"/>
    </xf>
    <xf numFmtId="0" fontId="35" fillId="0" borderId="0" xfId="0" applyFont="1" applyFill="1" applyBorder="1" applyAlignment="1">
      <alignment horizontal="center" vertical="center"/>
    </xf>
    <xf numFmtId="4" fontId="0" fillId="0" borderId="0" xfId="0" applyNumberFormat="1" applyBorder="1" applyAlignment="1">
      <alignment/>
    </xf>
    <xf numFmtId="3" fontId="41" fillId="4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shrinkToFit="1"/>
    </xf>
    <xf numFmtId="3" fontId="0" fillId="4" borderId="1" xfId="0" applyNumberFormat="1" applyFont="1" applyFill="1" applyBorder="1" applyAlignment="1">
      <alignment vertical="top" wrapText="1"/>
    </xf>
    <xf numFmtId="49" fontId="0" fillId="0" borderId="0" xfId="0" applyNumberFormat="1" applyAlignment="1">
      <alignment horizontal="right" vertical="center"/>
    </xf>
    <xf numFmtId="3" fontId="35" fillId="0" borderId="0" xfId="0" applyNumberFormat="1" applyFont="1" applyAlignment="1">
      <alignment/>
    </xf>
    <xf numFmtId="3" fontId="36" fillId="0" borderId="0" xfId="0" applyNumberFormat="1" applyFont="1" applyFill="1" applyAlignment="1">
      <alignment/>
    </xf>
    <xf numFmtId="14" fontId="0" fillId="0" borderId="1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 wrapText="1"/>
    </xf>
    <xf numFmtId="14" fontId="0" fillId="0" borderId="6" xfId="0" applyNumberFormat="1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4" fontId="0" fillId="0" borderId="6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/>
    </xf>
    <xf numFmtId="14" fontId="0" fillId="0" borderId="1" xfId="0" applyNumberForma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165" fontId="0" fillId="0" borderId="1" xfId="0" applyNumberFormat="1" applyBorder="1" applyAlignment="1">
      <alignment horizontal="right"/>
    </xf>
    <xf numFmtId="165" fontId="0" fillId="0" borderId="14" xfId="0" applyNumberFormat="1" applyBorder="1" applyAlignment="1">
      <alignment/>
    </xf>
    <xf numFmtId="165" fontId="0" fillId="0" borderId="1" xfId="0" applyNumberFormat="1" applyBorder="1" applyAlignment="1" applyProtection="1">
      <alignment horizontal="right"/>
      <protection locked="0"/>
    </xf>
    <xf numFmtId="165" fontId="0" fillId="0" borderId="14" xfId="0" applyNumberFormat="1" applyFon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5" xfId="0" applyNumberFormat="1" applyFont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6" xfId="0" applyNumberFormat="1" applyFill="1" applyBorder="1" applyAlignment="1">
      <alignment/>
    </xf>
    <xf numFmtId="3" fontId="12" fillId="4" borderId="1" xfId="0" applyNumberFormat="1" applyFont="1" applyFill="1" applyBorder="1" applyAlignment="1">
      <alignment vertical="center" wrapText="1"/>
    </xf>
    <xf numFmtId="0" fontId="0" fillId="4" borderId="1" xfId="0" applyFont="1" applyFill="1" applyBorder="1" applyAlignment="1">
      <alignment wrapText="1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 vertical="top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/>
    </xf>
    <xf numFmtId="3" fontId="0" fillId="4" borderId="6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top" wrapText="1"/>
    </xf>
    <xf numFmtId="3" fontId="0" fillId="4" borderId="1" xfId="0" applyNumberFormat="1" applyFont="1" applyFill="1" applyBorder="1" applyAlignment="1">
      <alignment wrapText="1"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vertical="top" wrapText="1"/>
    </xf>
    <xf numFmtId="3" fontId="1" fillId="4" borderId="0" xfId="0" applyNumberFormat="1" applyFont="1" applyFill="1" applyBorder="1" applyAlignment="1">
      <alignment/>
    </xf>
    <xf numFmtId="3" fontId="2" fillId="4" borderId="0" xfId="0" applyNumberFormat="1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0" fillId="0" borderId="0" xfId="0" applyAlignment="1">
      <alignment horizontal="left" vertical="center" indent="1"/>
    </xf>
    <xf numFmtId="14" fontId="0" fillId="0" borderId="1" xfId="0" applyNumberFormat="1" applyFont="1" applyBorder="1" applyAlignment="1">
      <alignment horizontal="right" wrapText="1"/>
    </xf>
    <xf numFmtId="1" fontId="2" fillId="4" borderId="0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Fill="1" applyBorder="1" applyAlignment="1">
      <alignment/>
    </xf>
    <xf numFmtId="165" fontId="2" fillId="0" borderId="0" xfId="0" applyNumberFormat="1" applyFont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165" fontId="32" fillId="0" borderId="14" xfId="0" applyNumberFormat="1" applyFont="1" applyBorder="1" applyAlignment="1">
      <alignment/>
    </xf>
    <xf numFmtId="0" fontId="7" fillId="4" borderId="0" xfId="0" applyFont="1" applyFill="1" applyBorder="1" applyAlignment="1">
      <alignment/>
    </xf>
    <xf numFmtId="0" fontId="0" fillId="0" borderId="4" xfId="0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vertical="top" wrapText="1"/>
    </xf>
    <xf numFmtId="0" fontId="55" fillId="0" borderId="0" xfId="0" applyFont="1" applyAlignment="1">
      <alignment/>
    </xf>
    <xf numFmtId="192" fontId="0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 horizontal="center" vertical="center"/>
    </xf>
    <xf numFmtId="192" fontId="0" fillId="4" borderId="1" xfId="0" applyNumberFormat="1" applyFill="1" applyBorder="1" applyAlignment="1">
      <alignment/>
    </xf>
    <xf numFmtId="3" fontId="0" fillId="4" borderId="0" xfId="0" applyNumberFormat="1" applyFont="1" applyFill="1" applyBorder="1" applyAlignment="1">
      <alignment horizontal="right" vertical="center" wrapText="1"/>
    </xf>
    <xf numFmtId="3" fontId="12" fillId="4" borderId="1" xfId="0" applyNumberFormat="1" applyFont="1" applyFill="1" applyBorder="1" applyAlignment="1">
      <alignment horizontal="right" vertical="center" wrapText="1"/>
    </xf>
    <xf numFmtId="14" fontId="12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right"/>
    </xf>
    <xf numFmtId="3" fontId="0" fillId="0" borderId="1" xfId="0" applyNumberFormat="1" applyFont="1" applyFill="1" applyBorder="1" applyAlignment="1">
      <alignment horizontal="right" shrinkToFit="1"/>
    </xf>
    <xf numFmtId="165" fontId="2" fillId="0" borderId="14" xfId="0" applyNumberFormat="1" applyFont="1" applyFill="1" applyBorder="1" applyAlignment="1">
      <alignment/>
    </xf>
    <xf numFmtId="0" fontId="0" fillId="0" borderId="2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wrapText="1"/>
    </xf>
    <xf numFmtId="49" fontId="0" fillId="0" borderId="7" xfId="0" applyNumberFormat="1" applyFill="1" applyBorder="1" applyAlignment="1">
      <alignment horizontal="left" vertical="top"/>
    </xf>
    <xf numFmtId="0" fontId="0" fillId="0" borderId="7" xfId="0" applyBorder="1" applyAlignment="1">
      <alignment horizontal="left"/>
    </xf>
    <xf numFmtId="3" fontId="2" fillId="0" borderId="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49" fontId="2" fillId="4" borderId="11" xfId="0" applyNumberFormat="1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49" fontId="13" fillId="0" borderId="11" xfId="0" applyNumberFormat="1" applyFont="1" applyFill="1" applyBorder="1" applyAlignment="1">
      <alignment horizontal="left" vertical="top"/>
    </xf>
    <xf numFmtId="49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left"/>
    </xf>
    <xf numFmtId="49" fontId="2" fillId="0" borderId="11" xfId="0" applyNumberFormat="1" applyFont="1" applyFill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3" fontId="2" fillId="0" borderId="7" xfId="0" applyNumberFormat="1" applyFont="1" applyFill="1" applyBorder="1" applyAlignment="1">
      <alignment vertical="center" wrapText="1"/>
    </xf>
    <xf numFmtId="3" fontId="2" fillId="4" borderId="7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 wrapText="1"/>
    </xf>
    <xf numFmtId="3" fontId="2" fillId="4" borderId="11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3" fontId="0" fillId="0" borderId="0" xfId="0" applyNumberFormat="1" applyFont="1" applyFill="1" applyBorder="1" applyAlignment="1">
      <alignment vertical="center" wrapText="1"/>
    </xf>
    <xf numFmtId="3" fontId="0" fillId="4" borderId="0" xfId="0" applyNumberFormat="1" applyFont="1" applyFill="1" applyBorder="1" applyAlignment="1">
      <alignment horizontal="right" vertical="center"/>
    </xf>
    <xf numFmtId="3" fontId="32" fillId="4" borderId="1" xfId="0" applyNumberFormat="1" applyFont="1" applyFill="1" applyBorder="1" applyAlignment="1">
      <alignment vertical="center" wrapText="1"/>
    </xf>
    <xf numFmtId="3" fontId="32" fillId="4" borderId="1" xfId="0" applyNumberFormat="1" applyFont="1" applyFill="1" applyBorder="1" applyAlignment="1">
      <alignment horizontal="right" vertical="center" wrapText="1"/>
    </xf>
    <xf numFmtId="3" fontId="2" fillId="4" borderId="1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3" fontId="0" fillId="0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14" xfId="0" applyNumberFormat="1" applyFont="1" applyFill="1" applyBorder="1" applyAlignment="1">
      <alignment/>
    </xf>
    <xf numFmtId="0" fontId="0" fillId="4" borderId="0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center"/>
    </xf>
    <xf numFmtId="3" fontId="32" fillId="4" borderId="1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3" fontId="2" fillId="4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4" borderId="7" xfId="0" applyNumberFormat="1" applyFont="1" applyFill="1" applyBorder="1" applyAlignment="1">
      <alignment/>
    </xf>
    <xf numFmtId="3" fontId="2" fillId="0" borderId="5" xfId="0" applyNumberFormat="1" applyFont="1" applyBorder="1" applyAlignment="1">
      <alignment horizontal="center"/>
    </xf>
    <xf numFmtId="3" fontId="2" fillId="0" borderId="11" xfId="0" applyNumberFormat="1" applyFont="1" applyFill="1" applyBorder="1" applyAlignment="1">
      <alignment/>
    </xf>
    <xf numFmtId="3" fontId="2" fillId="0" borderId="4" xfId="0" applyNumberFormat="1" applyFont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10" xfId="0" applyNumberFormat="1" applyFont="1" applyFill="1" applyBorder="1" applyAlignment="1">
      <alignment/>
    </xf>
    <xf numFmtId="1" fontId="2" fillId="4" borderId="10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2" fillId="4" borderId="7" xfId="0" applyFont="1" applyFill="1" applyBorder="1" applyAlignment="1">
      <alignment/>
    </xf>
    <xf numFmtId="3" fontId="2" fillId="4" borderId="7" xfId="0" applyNumberFormat="1" applyFont="1" applyFill="1" applyBorder="1" applyAlignment="1">
      <alignment horizontal="center"/>
    </xf>
    <xf numFmtId="0" fontId="35" fillId="4" borderId="0" xfId="0" applyFont="1" applyFill="1" applyBorder="1" applyAlignment="1">
      <alignment/>
    </xf>
    <xf numFmtId="0" fontId="33" fillId="0" borderId="16" xfId="0" applyFont="1" applyFill="1" applyBorder="1" applyAlignment="1">
      <alignment/>
    </xf>
    <xf numFmtId="3" fontId="34" fillId="0" borderId="7" xfId="0" applyNumberFormat="1" applyFont="1" applyFill="1" applyBorder="1" applyAlignment="1">
      <alignment/>
    </xf>
    <xf numFmtId="166" fontId="34" fillId="0" borderId="7" xfId="0" applyNumberFormat="1" applyFont="1" applyFill="1" applyBorder="1" applyAlignment="1">
      <alignment/>
    </xf>
    <xf numFmtId="3" fontId="34" fillId="0" borderId="5" xfId="0" applyNumberFormat="1" applyFont="1" applyFill="1" applyBorder="1" applyAlignment="1">
      <alignment horizontal="center"/>
    </xf>
    <xf numFmtId="1" fontId="2" fillId="4" borderId="4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wrapText="1"/>
    </xf>
    <xf numFmtId="0" fontId="5" fillId="2" borderId="9" xfId="0" applyFont="1" applyFill="1" applyBorder="1" applyAlignment="1">
      <alignment/>
    </xf>
    <xf numFmtId="0" fontId="2" fillId="2" borderId="9" xfId="0" applyFont="1" applyFill="1" applyBorder="1" applyAlignment="1">
      <alignment wrapText="1"/>
    </xf>
    <xf numFmtId="0" fontId="2" fillId="4" borderId="9" xfId="0" applyFont="1" applyFill="1" applyBorder="1" applyAlignment="1">
      <alignment wrapText="1"/>
    </xf>
    <xf numFmtId="0" fontId="2" fillId="4" borderId="9" xfId="0" applyFont="1" applyFill="1" applyBorder="1" applyAlignment="1">
      <alignment vertical="top"/>
    </xf>
    <xf numFmtId="3" fontId="0" fillId="4" borderId="0" xfId="0" applyNumberFormat="1" applyFill="1" applyBorder="1" applyAlignment="1">
      <alignment horizontal="center"/>
    </xf>
    <xf numFmtId="0" fontId="33" fillId="0" borderId="8" xfId="0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166" fontId="34" fillId="0" borderId="0" xfId="0" applyNumberFormat="1" applyFont="1" applyFill="1" applyBorder="1" applyAlignment="1">
      <alignment/>
    </xf>
    <xf numFmtId="3" fontId="34" fillId="0" borderId="17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/>
    </xf>
    <xf numFmtId="1" fontId="2" fillId="4" borderId="17" xfId="0" applyNumberFormat="1" applyFont="1" applyFill="1" applyBorder="1" applyAlignment="1">
      <alignment horizontal="center"/>
    </xf>
    <xf numFmtId="14" fontId="0" fillId="0" borderId="3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12" xfId="0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5" fontId="0" fillId="0" borderId="3" xfId="0" applyNumberFormat="1" applyBorder="1" applyAlignment="1">
      <alignment/>
    </xf>
    <xf numFmtId="49" fontId="0" fillId="0" borderId="3" xfId="0" applyNumberFormat="1" applyFill="1" applyBorder="1" applyAlignment="1">
      <alignment horizontal="center" wrapText="1"/>
    </xf>
    <xf numFmtId="165" fontId="0" fillId="0" borderId="18" xfId="0" applyNumberFormat="1" applyBorder="1" applyAlignment="1">
      <alignment/>
    </xf>
    <xf numFmtId="165" fontId="2" fillId="0" borderId="18" xfId="0" applyNumberFormat="1" applyFont="1" applyBorder="1" applyAlignment="1">
      <alignment/>
    </xf>
    <xf numFmtId="192" fontId="2" fillId="4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/>
    </xf>
    <xf numFmtId="165" fontId="0" fillId="0" borderId="18" xfId="0" applyNumberFormat="1" applyFont="1" applyBorder="1" applyAlignment="1">
      <alignment/>
    </xf>
    <xf numFmtId="0" fontId="0" fillId="0" borderId="9" xfId="0" applyFont="1" applyBorder="1" applyAlignment="1">
      <alignment horizontal="left"/>
    </xf>
    <xf numFmtId="3" fontId="2" fillId="0" borderId="0" xfId="0" applyNumberFormat="1" applyFont="1" applyFill="1" applyBorder="1" applyAlignment="1">
      <alignment wrapText="1"/>
    </xf>
    <xf numFmtId="3" fontId="31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3" xfId="0" applyBorder="1" applyAlignment="1">
      <alignment/>
    </xf>
    <xf numFmtId="3" fontId="0" fillId="0" borderId="1" xfId="0" applyNumberFormat="1" applyBorder="1" applyAlignment="1">
      <alignment/>
    </xf>
    <xf numFmtId="165" fontId="0" fillId="4" borderId="14" xfId="0" applyNumberFormat="1" applyFont="1" applyFill="1" applyBorder="1" applyAlignment="1">
      <alignment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 horizontal="center"/>
    </xf>
    <xf numFmtId="165" fontId="0" fillId="0" borderId="11" xfId="0" applyNumberFormat="1" applyBorder="1" applyAlignment="1">
      <alignment/>
    </xf>
    <xf numFmtId="0" fontId="0" fillId="2" borderId="6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165" fontId="0" fillId="2" borderId="6" xfId="0" applyNumberFormat="1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top"/>
    </xf>
    <xf numFmtId="3" fontId="12" fillId="0" borderId="4" xfId="0" applyNumberFormat="1" applyFont="1" applyFill="1" applyBorder="1" applyAlignment="1">
      <alignment vertical="top" wrapText="1"/>
    </xf>
    <xf numFmtId="3" fontId="0" fillId="4" borderId="4" xfId="0" applyNumberFormat="1" applyFont="1" applyFill="1" applyBorder="1" applyAlignment="1">
      <alignment vertical="top"/>
    </xf>
    <xf numFmtId="3" fontId="36" fillId="4" borderId="0" xfId="0" applyNumberFormat="1" applyFont="1" applyFill="1" applyAlignment="1">
      <alignment/>
    </xf>
    <xf numFmtId="0" fontId="0" fillId="0" borderId="3" xfId="0" applyBorder="1" applyAlignment="1">
      <alignment horizontal="left" wrapText="1"/>
    </xf>
    <xf numFmtId="165" fontId="0" fillId="0" borderId="1" xfId="0" applyNumberFormat="1" applyFont="1" applyBorder="1" applyAlignment="1">
      <alignment/>
    </xf>
    <xf numFmtId="192" fontId="14" fillId="4" borderId="1" xfId="0" applyNumberFormat="1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7" xfId="0" applyBorder="1" applyAlignment="1">
      <alignment horizontal="left" wrapText="1"/>
    </xf>
    <xf numFmtId="165" fontId="2" fillId="0" borderId="4" xfId="0" applyNumberFormat="1" applyFont="1" applyBorder="1" applyAlignment="1">
      <alignment/>
    </xf>
    <xf numFmtId="165" fontId="0" fillId="0" borderId="2" xfId="0" applyNumberFormat="1" applyFont="1" applyBorder="1" applyAlignment="1">
      <alignment/>
    </xf>
    <xf numFmtId="49" fontId="0" fillId="0" borderId="6" xfId="0" applyNumberFormat="1" applyFont="1" applyFill="1" applyBorder="1" applyAlignment="1">
      <alignment horizontal="right" vertical="center"/>
    </xf>
    <xf numFmtId="165" fontId="2" fillId="0" borderId="4" xfId="0" applyNumberFormat="1" applyFont="1" applyFill="1" applyBorder="1" applyAlignment="1">
      <alignment horizontal="right" vertical="center" wrapText="1"/>
    </xf>
    <xf numFmtId="4" fontId="35" fillId="4" borderId="0" xfId="0" applyNumberFormat="1" applyFont="1" applyFill="1" applyAlignment="1">
      <alignment/>
    </xf>
    <xf numFmtId="3" fontId="0" fillId="0" borderId="2" xfId="0" applyNumberFormat="1" applyFont="1" applyFill="1" applyBorder="1" applyAlignment="1">
      <alignment/>
    </xf>
    <xf numFmtId="49" fontId="0" fillId="0" borderId="8" xfId="0" applyNumberFormat="1" applyFill="1" applyBorder="1" applyAlignment="1">
      <alignment horizontal="center" vertical="top"/>
    </xf>
    <xf numFmtId="3" fontId="4" fillId="4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/>
    </xf>
    <xf numFmtId="3" fontId="0" fillId="4" borderId="1" xfId="0" applyNumberFormat="1" applyFont="1" applyFill="1" applyBorder="1" applyAlignment="1">
      <alignment vertical="top"/>
    </xf>
    <xf numFmtId="3" fontId="0" fillId="4" borderId="1" xfId="0" applyNumberFormat="1" applyFont="1" applyFill="1" applyBorder="1" applyAlignment="1">
      <alignment vertical="top"/>
    </xf>
    <xf numFmtId="3" fontId="0" fillId="4" borderId="3" xfId="0" applyNumberFormat="1" applyFont="1" applyFill="1" applyBorder="1" applyAlignment="1">
      <alignment/>
    </xf>
    <xf numFmtId="3" fontId="0" fillId="4" borderId="2" xfId="0" applyNumberFormat="1" applyFont="1" applyFill="1" applyBorder="1" applyAlignment="1">
      <alignment/>
    </xf>
    <xf numFmtId="0" fontId="0" fillId="4" borderId="2" xfId="0" applyFill="1" applyBorder="1" applyAlignment="1">
      <alignment horizontal="right" vertical="center"/>
    </xf>
    <xf numFmtId="3" fontId="0" fillId="4" borderId="6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3" fontId="12" fillId="4" borderId="1" xfId="0" applyNumberFormat="1" applyFont="1" applyFill="1" applyBorder="1" applyAlignment="1">
      <alignment horizontal="right" vertical="center"/>
    </xf>
    <xf numFmtId="3" fontId="12" fillId="4" borderId="1" xfId="0" applyNumberFormat="1" applyFont="1" applyFill="1" applyBorder="1" applyAlignment="1">
      <alignment vertical="center"/>
    </xf>
    <xf numFmtId="0" fontId="55" fillId="2" borderId="19" xfId="0" applyFont="1" applyFill="1" applyBorder="1" applyAlignment="1">
      <alignment horizontal="center" vertical="center" wrapText="1"/>
    </xf>
    <xf numFmtId="0" fontId="55" fillId="2" borderId="20" xfId="0" applyFont="1" applyFill="1" applyBorder="1" applyAlignment="1">
      <alignment horizontal="center" vertical="center"/>
    </xf>
    <xf numFmtId="3" fontId="55" fillId="2" borderId="20" xfId="0" applyNumberFormat="1" applyFont="1" applyFill="1" applyBorder="1" applyAlignment="1">
      <alignment horizontal="center" vertical="center" wrapText="1"/>
    </xf>
    <xf numFmtId="3" fontId="55" fillId="2" borderId="21" xfId="0" applyNumberFormat="1" applyFont="1" applyFill="1" applyBorder="1" applyAlignment="1">
      <alignment horizontal="center" vertical="center" wrapText="1"/>
    </xf>
    <xf numFmtId="0" fontId="43" fillId="0" borderId="22" xfId="0" applyFont="1" applyBorder="1" applyAlignment="1">
      <alignment horizontal="center"/>
    </xf>
    <xf numFmtId="0" fontId="43" fillId="0" borderId="9" xfId="0" applyFont="1" applyBorder="1" applyAlignment="1">
      <alignment horizontal="left"/>
    </xf>
    <xf numFmtId="3" fontId="55" fillId="0" borderId="9" xfId="0" applyNumberFormat="1" applyFont="1" applyBorder="1" applyAlignment="1">
      <alignment horizontal="right"/>
    </xf>
    <xf numFmtId="3" fontId="55" fillId="0" borderId="1" xfId="0" applyNumberFormat="1" applyFont="1" applyBorder="1" applyAlignment="1">
      <alignment/>
    </xf>
    <xf numFmtId="3" fontId="55" fillId="0" borderId="9" xfId="0" applyNumberFormat="1" applyFont="1" applyBorder="1" applyAlignment="1">
      <alignment/>
    </xf>
    <xf numFmtId="3" fontId="55" fillId="0" borderId="14" xfId="0" applyNumberFormat="1" applyFont="1" applyBorder="1" applyAlignment="1">
      <alignment/>
    </xf>
    <xf numFmtId="0" fontId="5" fillId="0" borderId="9" xfId="0" applyFont="1" applyBorder="1" applyAlignment="1">
      <alignment horizontal="left"/>
    </xf>
    <xf numFmtId="3" fontId="55" fillId="0" borderId="16" xfId="0" applyNumberFormat="1" applyFont="1" applyBorder="1" applyAlignment="1">
      <alignment horizontal="right"/>
    </xf>
    <xf numFmtId="0" fontId="43" fillId="0" borderId="23" xfId="0" applyFont="1" applyBorder="1" applyAlignment="1">
      <alignment horizontal="center"/>
    </xf>
    <xf numFmtId="0" fontId="43" fillId="0" borderId="16" xfId="0" applyFont="1" applyBorder="1" applyAlignment="1">
      <alignment horizontal="left"/>
    </xf>
    <xf numFmtId="3" fontId="56" fillId="0" borderId="1" xfId="0" applyNumberFormat="1" applyFont="1" applyBorder="1" applyAlignment="1">
      <alignment horizontal="right" vertical="top" wrapText="1"/>
    </xf>
    <xf numFmtId="0" fontId="55" fillId="0" borderId="23" xfId="0" applyFont="1" applyBorder="1" applyAlignment="1">
      <alignment horizontal="center"/>
    </xf>
    <xf numFmtId="0" fontId="55" fillId="0" borderId="9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55" fillId="0" borderId="1" xfId="0" applyFont="1" applyFill="1" applyBorder="1" applyAlignment="1">
      <alignment horizontal="left"/>
    </xf>
    <xf numFmtId="3" fontId="56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0" fontId="55" fillId="0" borderId="22" xfId="0" applyFont="1" applyBorder="1" applyAlignment="1">
      <alignment horizontal="center"/>
    </xf>
    <xf numFmtId="0" fontId="43" fillId="0" borderId="1" xfId="0" applyFont="1" applyFill="1" applyBorder="1" applyAlignment="1">
      <alignment horizontal="left"/>
    </xf>
    <xf numFmtId="0" fontId="43" fillId="0" borderId="3" xfId="0" applyFont="1" applyFill="1" applyBorder="1" applyAlignment="1">
      <alignment horizontal="left"/>
    </xf>
    <xf numFmtId="3" fontId="56" fillId="0" borderId="3" xfId="0" applyNumberFormat="1" applyFont="1" applyFill="1" applyBorder="1" applyAlignment="1">
      <alignment horizontal="right" vertical="top" wrapText="1"/>
    </xf>
    <xf numFmtId="3" fontId="55" fillId="0" borderId="3" xfId="0" applyNumberFormat="1" applyFont="1" applyBorder="1" applyAlignment="1">
      <alignment/>
    </xf>
    <xf numFmtId="3" fontId="55" fillId="0" borderId="16" xfId="0" applyNumberFormat="1" applyFont="1" applyBorder="1" applyAlignment="1">
      <alignment/>
    </xf>
    <xf numFmtId="0" fontId="7" fillId="0" borderId="3" xfId="0" applyFont="1" applyFill="1" applyBorder="1" applyAlignment="1">
      <alignment horizontal="left"/>
    </xf>
    <xf numFmtId="4" fontId="55" fillId="0" borderId="3" xfId="0" applyNumberFormat="1" applyFont="1" applyBorder="1" applyAlignment="1">
      <alignment/>
    </xf>
    <xf numFmtId="4" fontId="55" fillId="0" borderId="16" xfId="0" applyNumberFormat="1" applyFont="1" applyBorder="1" applyAlignment="1">
      <alignment/>
    </xf>
    <xf numFmtId="3" fontId="55" fillId="0" borderId="18" xfId="0" applyNumberFormat="1" applyFont="1" applyBorder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0" fontId="43" fillId="0" borderId="22" xfId="0" applyFont="1" applyFill="1" applyBorder="1" applyAlignment="1">
      <alignment horizontal="center"/>
    </xf>
    <xf numFmtId="0" fontId="43" fillId="0" borderId="1" xfId="0" applyFont="1" applyFill="1" applyBorder="1" applyAlignment="1">
      <alignment/>
    </xf>
    <xf numFmtId="3" fontId="55" fillId="0" borderId="1" xfId="0" applyNumberFormat="1" applyFont="1" applyFill="1" applyBorder="1" applyAlignment="1">
      <alignment/>
    </xf>
    <xf numFmtId="3" fontId="55" fillId="0" borderId="9" xfId="0" applyNumberFormat="1" applyFont="1" applyFill="1" applyBorder="1" applyAlignment="1">
      <alignment/>
    </xf>
    <xf numFmtId="0" fontId="55" fillId="0" borderId="22" xfId="0" applyFont="1" applyFill="1" applyBorder="1" applyAlignment="1">
      <alignment horizontal="center"/>
    </xf>
    <xf numFmtId="0" fontId="55" fillId="0" borderId="1" xfId="0" applyFont="1" applyFill="1" applyBorder="1" applyAlignment="1">
      <alignment wrapText="1"/>
    </xf>
    <xf numFmtId="0" fontId="5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5" fillId="0" borderId="1" xfId="0" applyFont="1" applyFill="1" applyBorder="1" applyAlignment="1">
      <alignment shrinkToFit="1"/>
    </xf>
    <xf numFmtId="0" fontId="43" fillId="0" borderId="1" xfId="0" applyFont="1" applyFill="1" applyBorder="1" applyAlignment="1">
      <alignment wrapText="1"/>
    </xf>
    <xf numFmtId="0" fontId="55" fillId="0" borderId="23" xfId="0" applyFont="1" applyFill="1" applyBorder="1" applyAlignment="1">
      <alignment horizontal="center"/>
    </xf>
    <xf numFmtId="0" fontId="57" fillId="0" borderId="3" xfId="0" applyFont="1" applyFill="1" applyBorder="1" applyAlignment="1">
      <alignment wrapText="1"/>
    </xf>
    <xf numFmtId="3" fontId="55" fillId="0" borderId="3" xfId="0" applyNumberFormat="1" applyFont="1" applyFill="1" applyBorder="1" applyAlignment="1">
      <alignment/>
    </xf>
    <xf numFmtId="3" fontId="55" fillId="0" borderId="16" xfId="0" applyNumberFormat="1" applyFont="1" applyFill="1" applyBorder="1" applyAlignment="1">
      <alignment/>
    </xf>
    <xf numFmtId="0" fontId="55" fillId="0" borderId="3" xfId="0" applyFont="1" applyFill="1" applyBorder="1" applyAlignment="1">
      <alignment wrapText="1"/>
    </xf>
    <xf numFmtId="0" fontId="43" fillId="0" borderId="23" xfId="0" applyFont="1" applyFill="1" applyBorder="1" applyAlignment="1">
      <alignment horizontal="center"/>
    </xf>
    <xf numFmtId="0" fontId="43" fillId="0" borderId="3" xfId="0" applyFont="1" applyFill="1" applyBorder="1" applyAlignment="1">
      <alignment wrapText="1"/>
    </xf>
    <xf numFmtId="3" fontId="43" fillId="0" borderId="24" xfId="0" applyNumberFormat="1" applyFont="1" applyFill="1" applyBorder="1" applyAlignment="1">
      <alignment horizontal="right"/>
    </xf>
    <xf numFmtId="3" fontId="43" fillId="0" borderId="25" xfId="0" applyNumberFormat="1" applyFont="1" applyFill="1" applyBorder="1" applyAlignment="1">
      <alignment horizontal="right"/>
    </xf>
    <xf numFmtId="3" fontId="55" fillId="0" borderId="0" xfId="0" applyNumberFormat="1" applyFont="1" applyAlignment="1">
      <alignment/>
    </xf>
    <xf numFmtId="3" fontId="55" fillId="0" borderId="0" xfId="0" applyNumberFormat="1" applyFont="1" applyBorder="1" applyAlignment="1">
      <alignment/>
    </xf>
    <xf numFmtId="0" fontId="5" fillId="0" borderId="22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3" fontId="43" fillId="0" borderId="1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43" fillId="0" borderId="9" xfId="0" applyNumberFormat="1" applyFont="1" applyBorder="1" applyAlignment="1">
      <alignment wrapText="1"/>
    </xf>
    <xf numFmtId="3" fontId="43" fillId="0" borderId="14" xfId="0" applyNumberFormat="1" applyFont="1" applyBorder="1" applyAlignment="1">
      <alignment horizontal="center" vertical="center"/>
    </xf>
    <xf numFmtId="0" fontId="55" fillId="0" borderId="9" xfId="0" applyFont="1" applyBorder="1" applyAlignment="1">
      <alignment/>
    </xf>
    <xf numFmtId="3" fontId="55" fillId="0" borderId="1" xfId="0" applyNumberFormat="1" applyFont="1" applyBorder="1" applyAlignment="1">
      <alignment/>
    </xf>
    <xf numFmtId="3" fontId="43" fillId="0" borderId="1" xfId="0" applyNumberFormat="1" applyFont="1" applyBorder="1" applyAlignment="1">
      <alignment/>
    </xf>
    <xf numFmtId="3" fontId="43" fillId="0" borderId="9" xfId="0" applyNumberFormat="1" applyFont="1" applyBorder="1" applyAlignment="1">
      <alignment/>
    </xf>
    <xf numFmtId="3" fontId="55" fillId="0" borderId="24" xfId="0" applyNumberFormat="1" applyFont="1" applyBorder="1" applyAlignment="1">
      <alignment/>
    </xf>
    <xf numFmtId="3" fontId="55" fillId="0" borderId="26" xfId="0" applyNumberFormat="1" applyFont="1" applyBorder="1" applyAlignment="1">
      <alignment/>
    </xf>
    <xf numFmtId="3" fontId="55" fillId="0" borderId="25" xfId="0" applyNumberFormat="1" applyFont="1" applyBorder="1" applyAlignment="1">
      <alignment/>
    </xf>
    <xf numFmtId="0" fontId="43" fillId="0" borderId="0" xfId="0" applyFont="1" applyAlignment="1">
      <alignment horizontal="left"/>
    </xf>
    <xf numFmtId="0" fontId="55" fillId="0" borderId="0" xfId="0" applyFont="1" applyAlignment="1">
      <alignment horizontal="left"/>
    </xf>
    <xf numFmtId="3" fontId="43" fillId="0" borderId="0" xfId="0" applyNumberFormat="1" applyFont="1" applyAlignment="1">
      <alignment horizontal="right"/>
    </xf>
    <xf numFmtId="3" fontId="55" fillId="0" borderId="0" xfId="0" applyNumberFormat="1" applyFont="1" applyAlignment="1">
      <alignment horizontal="left"/>
    </xf>
    <xf numFmtId="0" fontId="2" fillId="2" borderId="1" xfId="0" applyFont="1" applyFill="1" applyBorder="1" applyAlignment="1">
      <alignment horizontal="left" vertical="center" indent="1"/>
    </xf>
    <xf numFmtId="0" fontId="5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 wrapText="1" indent="1"/>
    </xf>
    <xf numFmtId="3" fontId="2" fillId="8" borderId="1" xfId="0" applyNumberFormat="1" applyFont="1" applyFill="1" applyBorder="1" applyAlignment="1">
      <alignment wrapText="1"/>
    </xf>
    <xf numFmtId="0" fontId="0" fillId="8" borderId="1" xfId="0" applyFill="1" applyBorder="1" applyAlignment="1">
      <alignment wrapText="1"/>
    </xf>
    <xf numFmtId="3" fontId="0" fillId="8" borderId="2" xfId="0" applyNumberFormat="1" applyFill="1" applyBorder="1" applyAlignment="1">
      <alignment/>
    </xf>
    <xf numFmtId="3" fontId="2" fillId="8" borderId="1" xfId="0" applyNumberFormat="1" applyFont="1" applyFill="1" applyBorder="1" applyAlignment="1">
      <alignment/>
    </xf>
    <xf numFmtId="0" fontId="0" fillId="7" borderId="1" xfId="0" applyFont="1" applyFill="1" applyBorder="1" applyAlignment="1">
      <alignment horizontal="left" vertical="center" wrapText="1" indent="1"/>
    </xf>
    <xf numFmtId="3" fontId="2" fillId="7" borderId="1" xfId="0" applyNumberFormat="1" applyFont="1" applyFill="1" applyBorder="1" applyAlignment="1">
      <alignment wrapText="1"/>
    </xf>
    <xf numFmtId="3" fontId="0" fillId="7" borderId="1" xfId="0" applyNumberFormat="1" applyFill="1" applyBorder="1" applyAlignment="1">
      <alignment/>
    </xf>
    <xf numFmtId="3" fontId="0" fillId="7" borderId="2" xfId="0" applyNumberFormat="1" applyFill="1" applyBorder="1" applyAlignment="1">
      <alignment/>
    </xf>
    <xf numFmtId="3" fontId="2" fillId="7" borderId="2" xfId="0" applyNumberFormat="1" applyFont="1" applyFill="1" applyBorder="1" applyAlignment="1">
      <alignment/>
    </xf>
    <xf numFmtId="0" fontId="0" fillId="7" borderId="1" xfId="0" applyFill="1" applyBorder="1" applyAlignment="1">
      <alignment horizontal="left" vertical="center" indent="1"/>
    </xf>
    <xf numFmtId="0" fontId="0" fillId="8" borderId="1" xfId="0" applyFill="1" applyBorder="1" applyAlignment="1">
      <alignment/>
    </xf>
    <xf numFmtId="3" fontId="2" fillId="7" borderId="1" xfId="0" applyNumberFormat="1" applyFont="1" applyFill="1" applyBorder="1" applyAlignment="1">
      <alignment/>
    </xf>
    <xf numFmtId="0" fontId="6" fillId="7" borderId="1" xfId="0" applyFont="1" applyFill="1" applyBorder="1" applyAlignment="1">
      <alignment horizontal="left" vertical="center" wrapText="1" indent="1"/>
    </xf>
    <xf numFmtId="0" fontId="0" fillId="7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left" vertical="center" wrapText="1" indent="1"/>
    </xf>
    <xf numFmtId="3" fontId="2" fillId="8" borderId="3" xfId="0" applyNumberFormat="1" applyFont="1" applyFill="1" applyBorder="1" applyAlignment="1">
      <alignment wrapText="1"/>
    </xf>
    <xf numFmtId="3" fontId="0" fillId="8" borderId="3" xfId="0" applyNumberFormat="1" applyFont="1" applyFill="1" applyBorder="1" applyAlignment="1">
      <alignment wrapText="1"/>
    </xf>
    <xf numFmtId="3" fontId="2" fillId="7" borderId="3" xfId="0" applyNumberFormat="1" applyFont="1" applyFill="1" applyBorder="1" applyAlignment="1">
      <alignment wrapText="1"/>
    </xf>
    <xf numFmtId="3" fontId="0" fillId="7" borderId="3" xfId="0" applyNumberFormat="1" applyFont="1" applyFill="1" applyBorder="1" applyAlignment="1">
      <alignment wrapText="1"/>
    </xf>
    <xf numFmtId="0" fontId="0" fillId="8" borderId="1" xfId="0" applyFill="1" applyBorder="1" applyAlignment="1">
      <alignment horizontal="right" wrapText="1"/>
    </xf>
    <xf numFmtId="3" fontId="0" fillId="7" borderId="1" xfId="0" applyNumberFormat="1" applyFill="1" applyBorder="1" applyAlignment="1">
      <alignment horizontal="center" vertical="center"/>
    </xf>
    <xf numFmtId="3" fontId="2" fillId="8" borderId="1" xfId="0" applyNumberFormat="1" applyFont="1" applyFill="1" applyBorder="1" applyAlignment="1">
      <alignment horizontal="right" wrapText="1"/>
    </xf>
    <xf numFmtId="3" fontId="0" fillId="7" borderId="5" xfId="0" applyNumberFormat="1" applyFill="1" applyBorder="1" applyAlignment="1">
      <alignment/>
    </xf>
    <xf numFmtId="0" fontId="0" fillId="7" borderId="2" xfId="0" applyFill="1" applyBorder="1" applyAlignment="1">
      <alignment horizontal="left" vertical="center" wrapText="1" indent="1"/>
    </xf>
    <xf numFmtId="3" fontId="2" fillId="2" borderId="1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center" vertical="center" wrapText="1"/>
    </xf>
    <xf numFmtId="3" fontId="0" fillId="8" borderId="1" xfId="0" applyNumberFormat="1" applyFill="1" applyBorder="1" applyAlignment="1">
      <alignment/>
    </xf>
    <xf numFmtId="0" fontId="2" fillId="2" borderId="1" xfId="0" applyFont="1" applyFill="1" applyBorder="1" applyAlignment="1">
      <alignment horizontal="left" vertical="center" wrapText="1" indent="1"/>
    </xf>
    <xf numFmtId="0" fontId="0" fillId="0" borderId="1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0" fillId="0" borderId="3" xfId="0" applyNumberFormat="1" applyFill="1" applyBorder="1" applyAlignment="1">
      <alignment horizontal="center" vertical="top"/>
    </xf>
    <xf numFmtId="49" fontId="0" fillId="0" borderId="6" xfId="0" applyNumberForma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left" vertical="top"/>
    </xf>
    <xf numFmtId="49" fontId="2" fillId="0" borderId="9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/>
    </xf>
    <xf numFmtId="49" fontId="2" fillId="0" borderId="2" xfId="0" applyNumberFormat="1" applyFont="1" applyFill="1" applyBorder="1" applyAlignment="1">
      <alignment horizontal="right" vertical="top"/>
    </xf>
    <xf numFmtId="0" fontId="2" fillId="0" borderId="9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6" fillId="0" borderId="9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49" fontId="0" fillId="0" borderId="12" xfId="0" applyNumberFormat="1" applyFill="1" applyBorder="1" applyAlignment="1">
      <alignment horizontal="center" vertical="top"/>
    </xf>
    <xf numFmtId="0" fontId="9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3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39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2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2" borderId="9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9" fontId="0" fillId="4" borderId="0" xfId="0" applyNumberFormat="1" applyFill="1" applyBorder="1" applyAlignment="1">
      <alignment horizontal="center" vertical="top"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0" fillId="0" borderId="0" xfId="0" applyAlignment="1">
      <alignment/>
    </xf>
    <xf numFmtId="49" fontId="0" fillId="4" borderId="11" xfId="0" applyNumberForma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top"/>
    </xf>
    <xf numFmtId="0" fontId="0" fillId="0" borderId="9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7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top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" xfId="0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3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left"/>
    </xf>
    <xf numFmtId="4" fontId="43" fillId="0" borderId="0" xfId="0" applyNumberFormat="1" applyFont="1" applyAlignment="1">
      <alignment horizontal="right"/>
    </xf>
    <xf numFmtId="0" fontId="55" fillId="0" borderId="0" xfId="0" applyFont="1" applyAlignment="1">
      <alignment horizontal="left"/>
    </xf>
    <xf numFmtId="0" fontId="43" fillId="0" borderId="27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43" fillId="0" borderId="22" xfId="0" applyFont="1" applyBorder="1" applyAlignment="1">
      <alignment horizontal="left"/>
    </xf>
    <xf numFmtId="0" fontId="43" fillId="0" borderId="1" xfId="0" applyFont="1" applyBorder="1" applyAlignment="1">
      <alignment horizontal="left"/>
    </xf>
    <xf numFmtId="0" fontId="43" fillId="0" borderId="28" xfId="0" applyFont="1" applyBorder="1" applyAlignment="1">
      <alignment horizontal="left"/>
    </xf>
    <xf numFmtId="0" fontId="43" fillId="0" borderId="24" xfId="0" applyFont="1" applyBorder="1" applyAlignment="1">
      <alignment horizontal="left"/>
    </xf>
    <xf numFmtId="3" fontId="61" fillId="0" borderId="29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0" fontId="55" fillId="2" borderId="27" xfId="0" applyFont="1" applyFill="1" applyBorder="1" applyAlignment="1">
      <alignment horizontal="left"/>
    </xf>
    <xf numFmtId="0" fontId="55" fillId="2" borderId="10" xfId="0" applyFont="1" applyFill="1" applyBorder="1" applyAlignment="1">
      <alignment horizontal="left"/>
    </xf>
    <xf numFmtId="0" fontId="55" fillId="2" borderId="30" xfId="0" applyFont="1" applyFill="1" applyBorder="1" applyAlignment="1">
      <alignment horizontal="left"/>
    </xf>
    <xf numFmtId="0" fontId="55" fillId="2" borderId="27" xfId="0" applyFont="1" applyFill="1" applyBorder="1" applyAlignment="1">
      <alignment/>
    </xf>
    <xf numFmtId="0" fontId="55" fillId="2" borderId="10" xfId="0" applyFont="1" applyFill="1" applyBorder="1" applyAlignment="1">
      <alignment/>
    </xf>
    <xf numFmtId="0" fontId="55" fillId="2" borderId="30" xfId="0" applyFont="1" applyFill="1" applyBorder="1" applyAlignment="1">
      <alignment/>
    </xf>
    <xf numFmtId="0" fontId="55" fillId="9" borderId="27" xfId="0" applyFont="1" applyFill="1" applyBorder="1" applyAlignment="1">
      <alignment/>
    </xf>
    <xf numFmtId="0" fontId="55" fillId="9" borderId="10" xfId="0" applyFont="1" applyFill="1" applyBorder="1" applyAlignment="1">
      <alignment/>
    </xf>
    <xf numFmtId="0" fontId="55" fillId="9" borderId="30" xfId="0" applyFont="1" applyFill="1" applyBorder="1" applyAlignment="1">
      <alignment/>
    </xf>
    <xf numFmtId="0" fontId="43" fillId="10" borderId="28" xfId="0" applyFont="1" applyFill="1" applyBorder="1" applyAlignment="1">
      <alignment horizontal="left"/>
    </xf>
    <xf numFmtId="0" fontId="43" fillId="10" borderId="24" xfId="0" applyFont="1" applyFill="1" applyBorder="1" applyAlignment="1">
      <alignment horizontal="left"/>
    </xf>
    <xf numFmtId="0" fontId="43" fillId="0" borderId="19" xfId="0" applyFont="1" applyBorder="1" applyAlignment="1">
      <alignment horizontal="left"/>
    </xf>
    <xf numFmtId="0" fontId="43" fillId="0" borderId="31" xfId="0" applyFont="1" applyBorder="1" applyAlignment="1">
      <alignment horizontal="left"/>
    </xf>
    <xf numFmtId="0" fontId="43" fillId="0" borderId="20" xfId="0" applyFont="1" applyBorder="1" applyAlignment="1">
      <alignment horizontal="left"/>
    </xf>
    <xf numFmtId="0" fontId="43" fillId="0" borderId="21" xfId="0" applyFont="1" applyBorder="1" applyAlignment="1">
      <alignment horizontal="left"/>
    </xf>
    <xf numFmtId="0" fontId="43" fillId="0" borderId="10" xfId="0" applyFont="1" applyBorder="1" applyAlignment="1">
      <alignment horizontal="left"/>
    </xf>
    <xf numFmtId="3" fontId="0" fillId="0" borderId="9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center" vertical="center"/>
    </xf>
    <xf numFmtId="0" fontId="6" fillId="4" borderId="9" xfId="0" applyFont="1" applyFill="1" applyBorder="1" applyAlignment="1">
      <alignment vertical="center"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2" fillId="0" borderId="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35" fillId="0" borderId="9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192" fontId="0" fillId="0" borderId="9" xfId="0" applyNumberFormat="1" applyBorder="1" applyAlignment="1">
      <alignment/>
    </xf>
    <xf numFmtId="192" fontId="0" fillId="0" borderId="2" xfId="0" applyNumberFormat="1" applyBorder="1" applyAlignment="1">
      <alignment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" xfId="0" applyFill="1" applyBorder="1" applyAlignment="1">
      <alignment/>
    </xf>
    <xf numFmtId="0" fontId="17" fillId="0" borderId="9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92" fontId="2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192" fontId="0" fillId="4" borderId="3" xfId="0" applyNumberFormat="1" applyFont="1" applyFill="1" applyBorder="1" applyAlignment="1">
      <alignment horizontal="right" vertical="center"/>
    </xf>
    <xf numFmtId="0" fontId="0" fillId="4" borderId="12" xfId="0" applyFont="1" applyFill="1" applyBorder="1" applyAlignment="1">
      <alignment horizontal="right"/>
    </xf>
    <xf numFmtId="0" fontId="0" fillId="4" borderId="9" xfId="0" applyFont="1" applyFill="1" applyBorder="1" applyAlignment="1">
      <alignment wrapText="1"/>
    </xf>
    <xf numFmtId="0" fontId="0" fillId="4" borderId="10" xfId="0" applyFont="1" applyFill="1" applyBorder="1" applyAlignment="1">
      <alignment wrapText="1"/>
    </xf>
    <xf numFmtId="0" fontId="0" fillId="4" borderId="2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/>
    </xf>
    <xf numFmtId="0" fontId="0" fillId="0" borderId="9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1" xfId="0" applyFont="1" applyFill="1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0" fillId="4" borderId="1" xfId="0" applyFont="1" applyFill="1" applyBorder="1" applyAlignment="1">
      <alignment vertical="center" wrapText="1" shrinkToFit="1"/>
    </xf>
    <xf numFmtId="0" fontId="0" fillId="4" borderId="1" xfId="0" applyFill="1" applyBorder="1" applyAlignment="1">
      <alignment/>
    </xf>
    <xf numFmtId="0" fontId="0" fillId="4" borderId="9" xfId="0" applyFont="1" applyFill="1" applyBorder="1" applyAlignment="1">
      <alignment vertical="center" wrapText="1" shrinkToFit="1"/>
    </xf>
    <xf numFmtId="192" fontId="0" fillId="4" borderId="12" xfId="0" applyNumberFormat="1" applyFont="1" applyFill="1" applyBorder="1" applyAlignment="1">
      <alignment horizontal="right" vertical="center"/>
    </xf>
    <xf numFmtId="192" fontId="0" fillId="4" borderId="6" xfId="0" applyNumberFormat="1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center" vertical="top" wrapText="1"/>
    </xf>
    <xf numFmtId="0" fontId="0" fillId="0" borderId="5" xfId="0" applyBorder="1" applyAlignment="1">
      <alignment/>
    </xf>
    <xf numFmtId="0" fontId="2" fillId="2" borderId="9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192" fontId="2" fillId="0" borderId="9" xfId="0" applyNumberFormat="1" applyFont="1" applyBorder="1" applyAlignment="1">
      <alignment/>
    </xf>
    <xf numFmtId="192" fontId="2" fillId="0" borderId="2" xfId="0" applyNumberFormat="1" applyFont="1" applyBorder="1" applyAlignment="1">
      <alignment/>
    </xf>
    <xf numFmtId="0" fontId="43" fillId="0" borderId="9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43" fillId="0" borderId="2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3" fontId="2" fillId="7" borderId="12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wrapText="1"/>
    </xf>
    <xf numFmtId="0" fontId="0" fillId="0" borderId="6" xfId="0" applyBorder="1" applyAlignment="1">
      <alignment wrapText="1"/>
    </xf>
    <xf numFmtId="3" fontId="0" fillId="7" borderId="3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7" borderId="9" xfId="0" applyFill="1" applyBorder="1" applyAlignment="1">
      <alignment horizontal="left" vertical="center" wrapText="1" indent="1"/>
    </xf>
    <xf numFmtId="0" fontId="0" fillId="0" borderId="2" xfId="0" applyBorder="1" applyAlignment="1">
      <alignment vertical="center"/>
    </xf>
    <xf numFmtId="0" fontId="3" fillId="2" borderId="9" xfId="0" applyFont="1" applyFill="1" applyBorder="1" applyAlignment="1">
      <alignment horizontal="left" vertical="center" wrapText="1" indent="1"/>
    </xf>
    <xf numFmtId="0" fontId="59" fillId="0" borderId="2" xfId="0" applyFont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3" fontId="2" fillId="7" borderId="3" xfId="0" applyNumberFormat="1" applyFont="1" applyFill="1" applyBorder="1" applyAlignment="1">
      <alignment horizontal="right" vertical="center" wrapText="1"/>
    </xf>
    <xf numFmtId="3" fontId="0" fillId="7" borderId="12" xfId="0" applyNumberFormat="1" applyFont="1" applyFill="1" applyBorder="1" applyAlignment="1">
      <alignment horizontal="right" vertical="center" wrapText="1"/>
    </xf>
    <xf numFmtId="3" fontId="2" fillId="7" borderId="3" xfId="0" applyNumberFormat="1" applyFont="1" applyFill="1" applyBorder="1" applyAlignment="1">
      <alignment vertical="center" wrapText="1"/>
    </xf>
    <xf numFmtId="3" fontId="2" fillId="7" borderId="6" xfId="0" applyNumberFormat="1" applyFont="1" applyFill="1" applyBorder="1" applyAlignment="1">
      <alignment vertical="center" wrapText="1"/>
    </xf>
    <xf numFmtId="3" fontId="0" fillId="7" borderId="3" xfId="0" applyNumberFormat="1" applyFont="1" applyFill="1" applyBorder="1" applyAlignment="1">
      <alignment vertical="center"/>
    </xf>
    <xf numFmtId="3" fontId="0" fillId="7" borderId="6" xfId="0" applyNumberFormat="1" applyFont="1" applyFill="1" applyBorder="1" applyAlignment="1">
      <alignment vertical="center"/>
    </xf>
    <xf numFmtId="3" fontId="0" fillId="7" borderId="3" xfId="0" applyNumberFormat="1" applyFill="1" applyBorder="1" applyAlignment="1">
      <alignment vertical="center"/>
    </xf>
    <xf numFmtId="3" fontId="0" fillId="7" borderId="6" xfId="0" applyNumberFormat="1" applyFill="1" applyBorder="1" applyAlignment="1">
      <alignment vertical="center"/>
    </xf>
    <xf numFmtId="3" fontId="2" fillId="7" borderId="3" xfId="0" applyNumberFormat="1" applyFont="1" applyFill="1" applyBorder="1" applyAlignment="1">
      <alignment vertical="center"/>
    </xf>
    <xf numFmtId="3" fontId="2" fillId="7" borderId="6" xfId="0" applyNumberFormat="1" applyFont="1" applyFill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60" fillId="0" borderId="0" xfId="0" applyFont="1" applyAlignment="1">
      <alignment/>
    </xf>
    <xf numFmtId="0" fontId="0" fillId="2" borderId="2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2005  a roku 2006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11966556"/>
        <c:axId val="40590141"/>
      </c:barChart>
      <c:catAx>
        <c:axId val="11966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2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0590141"/>
        <c:crosses val="autoZero"/>
        <c:auto val="1"/>
        <c:lblOffset val="100"/>
        <c:noMultiLvlLbl val="0"/>
      </c:catAx>
      <c:valAx>
        <c:axId val="40590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9665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 CE"/>
                <a:ea typeface="Arial CE"/>
                <a:cs typeface="Arial CE"/>
              </a:rPr>
              <a:t>Kumulativní srovnání daňových příjmů  roku 2005  a roku 2006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2006</c:v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2005</c:v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</c:ser>
        <c:axId val="29766950"/>
        <c:axId val="66575959"/>
      </c:barChart>
      <c:catAx>
        <c:axId val="29766950"/>
        <c:scaling>
          <c:orientation val="minMax"/>
        </c:scaling>
        <c:axPos val="b"/>
        <c:delete val="1"/>
        <c:majorTickMark val="out"/>
        <c:minorTickMark val="none"/>
        <c:tickLblPos val="nextTo"/>
        <c:crossAx val="66575959"/>
        <c:crossesAt val="0"/>
        <c:auto val="1"/>
        <c:lblOffset val="100"/>
        <c:noMultiLvlLbl val="0"/>
      </c:catAx>
      <c:valAx>
        <c:axId val="6657595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66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daně!#REF!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daně!#REF!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2312720"/>
        <c:axId val="23943569"/>
      </c:lineChart>
      <c:catAx>
        <c:axId val="62312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3943569"/>
        <c:crosses val="autoZero"/>
        <c:auto val="1"/>
        <c:lblOffset val="100"/>
        <c:noMultiLvlLbl val="0"/>
      </c:catAx>
      <c:valAx>
        <c:axId val="23943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312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 CE"/>
                <a:ea typeface="Arial CE"/>
                <a:cs typeface="Arial CE"/>
              </a:rPr>
              <a:t>Srovnání příjmů z daní v jednotlivých měsících v roce 2008  a roku 2007
</a:t>
            </a:r>
          </a:p>
        </c:rich>
      </c:tx>
      <c:layout>
        <c:manualLayout>
          <c:xMode val="factor"/>
          <c:yMode val="factor"/>
          <c:x val="-0.006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"/>
          <c:w val="0.924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daně!$B$48:$M$48</c:f>
              <c:numCache/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daně!$B$42:$M$42</c:f>
              <c:strCache/>
            </c:strRef>
          </c:cat>
          <c:val>
            <c:numRef>
              <c:f>daně!$B$57:$M$57</c:f>
              <c:numCache/>
            </c:numRef>
          </c:val>
        </c:ser>
        <c:axId val="14165530"/>
        <c:axId val="60380907"/>
      </c:barChart>
      <c:catAx>
        <c:axId val="1416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0380907"/>
        <c:crosses val="autoZero"/>
        <c:auto val="1"/>
        <c:lblOffset val="100"/>
        <c:noMultiLvlLbl val="0"/>
      </c:catAx>
      <c:valAx>
        <c:axId val="603809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1655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025"/>
          <c:y val="0.49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Kumulativní srovnání daňových příjmů  roku 2008  a roku 2007</a:t>
            </a:r>
          </a:p>
        </c:rich>
      </c:tx>
      <c:layout>
        <c:manualLayout>
          <c:xMode val="factor"/>
          <c:yMode val="factor"/>
          <c:x val="0.060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2375"/>
          <c:w val="0.9262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v>2008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daně!$N$48</c:f>
              <c:numCache/>
            </c:numRef>
          </c:val>
        </c:ser>
        <c:ser>
          <c:idx val="1"/>
          <c:order val="1"/>
          <c:tx>
            <c:v>2007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daně!$N$57</c:f>
              <c:numCache/>
            </c:numRef>
          </c:val>
        </c:ser>
        <c:axId val="6557252"/>
        <c:axId val="59015269"/>
      </c:barChart>
      <c:catAx>
        <c:axId val="6557252"/>
        <c:scaling>
          <c:orientation val="minMax"/>
        </c:scaling>
        <c:axPos val="b"/>
        <c:delete val="1"/>
        <c:majorTickMark val="out"/>
        <c:minorTickMark val="none"/>
        <c:tickLblPos val="nextTo"/>
        <c:crossAx val="59015269"/>
        <c:crossesAt val="0"/>
        <c:auto val="1"/>
        <c:lblOffset val="100"/>
        <c:noMultiLvlLbl val="0"/>
      </c:catAx>
      <c:valAx>
        <c:axId val="59015269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72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"/>
          <c:y val="0.575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strRef>
              <c:f>daně!$A$4</c:f>
              <c:strCache>
                <c:ptCount val="1"/>
                <c:pt idx="0">
                  <c:v>daň z příjmů FO ze závislé činnosti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daně!$B$4:$M$4</c:f>
              <c:numCache/>
            </c:numRef>
          </c:val>
          <c:smooth val="0"/>
        </c:ser>
        <c:ser>
          <c:idx val="1"/>
          <c:order val="1"/>
          <c:tx>
            <c:strRef>
              <c:f>daně!$A$5</c:f>
              <c:strCache>
                <c:ptCount val="1"/>
                <c:pt idx="0">
                  <c:v>daň z příjmů FO ze SVČ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noFill/>
              </a:ln>
            </c:spPr>
          </c:marker>
          <c:dPt>
            <c:idx val="2"/>
            <c:spPr>
              <a:ln w="38100">
                <a:solidFill>
                  <a:srgbClr val="000000"/>
                </a:solidFill>
                <a:prstDash val="dashDot"/>
              </a:ln>
            </c:spPr>
            <c:marker>
              <c:size val="10"/>
              <c:spPr>
                <a:noFill/>
                <a:ln>
                  <a:noFill/>
                </a:ln>
              </c:spPr>
            </c:marker>
          </c:dPt>
          <c:cat>
            <c:strRef>
              <c:f>daně!$B$3:$M$3</c:f>
              <c:strCache/>
            </c:strRef>
          </c:cat>
          <c:val>
            <c:numRef>
              <c:f>daně!$B$5:$M$5</c:f>
              <c:numCache/>
            </c:numRef>
          </c:val>
          <c:smooth val="1"/>
        </c:ser>
        <c:ser>
          <c:idx val="2"/>
          <c:order val="2"/>
          <c:tx>
            <c:strRef>
              <c:f>daně!$A$6</c:f>
              <c:strCache>
                <c:ptCount val="1"/>
                <c:pt idx="0">
                  <c:v>daň z příjmů FO zvláštní sazbou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daně!$B$6:$M$6</c:f>
              <c:numCache/>
            </c:numRef>
          </c:val>
          <c:smooth val="1"/>
        </c:ser>
        <c:ser>
          <c:idx val="3"/>
          <c:order val="3"/>
          <c:tx>
            <c:strRef>
              <c:f>daně!$A$7</c:f>
              <c:strCache>
                <c:ptCount val="1"/>
                <c:pt idx="0">
                  <c:v>daň z příjmů PO </c:v>
                </c:pt>
              </c:strCache>
            </c:strRef>
          </c:tx>
          <c:spPr>
            <a:ln w="38100">
              <a:solidFill>
                <a:srgbClr val="808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daně!$B$7:$M$7</c:f>
              <c:numCache/>
            </c:numRef>
          </c:val>
          <c:smooth val="0"/>
        </c:ser>
        <c:ser>
          <c:idx val="4"/>
          <c:order val="4"/>
          <c:tx>
            <c:strRef>
              <c:f>daně!$A$8</c:f>
              <c:strCache>
                <c:ptCount val="1"/>
                <c:pt idx="0">
                  <c:v>DPH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daně!$B$3:$M$3</c:f>
              <c:strCache/>
            </c:strRef>
          </c:cat>
          <c:val>
            <c:numRef>
              <c:f>daně!$B$8:$M$8</c:f>
              <c:numCache/>
            </c:numRef>
          </c:val>
          <c:smooth val="0"/>
        </c:ser>
        <c:marker val="1"/>
        <c:axId val="61375374"/>
        <c:axId val="15507455"/>
      </c:lineChart>
      <c:catAx>
        <c:axId val="613753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5507455"/>
        <c:crosses val="autoZero"/>
        <c:auto val="1"/>
        <c:lblOffset val="100"/>
        <c:noMultiLvlLbl val="0"/>
      </c:catAx>
      <c:valAx>
        <c:axId val="15507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13753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Skutečnost dle skupin výdajů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pattFill prst="dkHorz">
                <a:fgClr>
                  <a:srgbClr val="333333"/>
                </a:fgClr>
                <a:bgClr>
                  <a:srgbClr val="FFFFCC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KÚ'!$A$56:$A$59</c:f>
              <c:strCache/>
            </c:strRef>
          </c:cat>
          <c:val>
            <c:numRef>
              <c:f>'čerpání KÚ'!$E$56:$E$59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Čerpání výdajů zastupitelstva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'čerpání zastupitelstva'!$A$55:$A$58</c:f>
              <c:strCache/>
            </c:strRef>
          </c:cat>
          <c:val>
            <c:numRef>
              <c:f>'čerpání zastupitelstva'!$E$55:$E$58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457200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292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457200</xdr:colOff>
      <xdr:row>0</xdr:row>
      <xdr:rowOff>0</xdr:rowOff>
    </xdr:from>
    <xdr:to>
      <xdr:col>16</xdr:col>
      <xdr:colOff>390525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5429250" y="0"/>
        <a:ext cx="6229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16</xdr:col>
      <xdr:colOff>590550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0" y="0"/>
        <a:ext cx="11858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  <xdr:twoCellAnchor>
    <xdr:from>
      <xdr:col>0</xdr:col>
      <xdr:colOff>0</xdr:colOff>
      <xdr:row>58</xdr:row>
      <xdr:rowOff>76200</xdr:rowOff>
    </xdr:from>
    <xdr:to>
      <xdr:col>6</xdr:col>
      <xdr:colOff>457200</xdr:colOff>
      <xdr:row>85</xdr:row>
      <xdr:rowOff>133350</xdr:rowOff>
    </xdr:to>
    <xdr:graphicFrame>
      <xdr:nvGraphicFramePr>
        <xdr:cNvPr id="4" name="Chart 4"/>
        <xdr:cNvGraphicFramePr/>
      </xdr:nvGraphicFramePr>
      <xdr:xfrm>
        <a:off x="0" y="9829800"/>
        <a:ext cx="5429250" cy="4429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485775</xdr:colOff>
      <xdr:row>58</xdr:row>
      <xdr:rowOff>85725</xdr:rowOff>
    </xdr:from>
    <xdr:to>
      <xdr:col>16</xdr:col>
      <xdr:colOff>428625</xdr:colOff>
      <xdr:row>85</xdr:row>
      <xdr:rowOff>133350</xdr:rowOff>
    </xdr:to>
    <xdr:graphicFrame>
      <xdr:nvGraphicFramePr>
        <xdr:cNvPr id="5" name="Chart 5"/>
        <xdr:cNvGraphicFramePr/>
      </xdr:nvGraphicFramePr>
      <xdr:xfrm>
        <a:off x="5457825" y="9839325"/>
        <a:ext cx="6238875" cy="4419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12</xdr:row>
      <xdr:rowOff>38100</xdr:rowOff>
    </xdr:from>
    <xdr:to>
      <xdr:col>16</xdr:col>
      <xdr:colOff>590550</xdr:colOff>
      <xdr:row>36</xdr:row>
      <xdr:rowOff>114300</xdr:rowOff>
    </xdr:to>
    <xdr:graphicFrame>
      <xdr:nvGraphicFramePr>
        <xdr:cNvPr id="6" name="Chart 6"/>
        <xdr:cNvGraphicFramePr/>
      </xdr:nvGraphicFramePr>
      <xdr:xfrm>
        <a:off x="0" y="2152650"/>
        <a:ext cx="11858625" cy="4086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</xdr:row>
      <xdr:rowOff>152400</xdr:rowOff>
    </xdr:from>
    <xdr:to>
      <xdr:col>7</xdr:col>
      <xdr:colOff>0</xdr:colOff>
      <xdr:row>88</xdr:row>
      <xdr:rowOff>152400</xdr:rowOff>
    </xdr:to>
    <xdr:graphicFrame>
      <xdr:nvGraphicFramePr>
        <xdr:cNvPr id="1" name="Chart 1"/>
        <xdr:cNvGraphicFramePr/>
      </xdr:nvGraphicFramePr>
      <xdr:xfrm>
        <a:off x="0" y="11144250"/>
        <a:ext cx="72390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6</xdr:col>
      <xdr:colOff>0</xdr:colOff>
      <xdr:row>86</xdr:row>
      <xdr:rowOff>104775</xdr:rowOff>
    </xdr:to>
    <xdr:graphicFrame>
      <xdr:nvGraphicFramePr>
        <xdr:cNvPr id="1" name="Chart 1"/>
        <xdr:cNvGraphicFramePr/>
      </xdr:nvGraphicFramePr>
      <xdr:xfrm>
        <a:off x="0" y="10668000"/>
        <a:ext cx="72580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28" customWidth="1"/>
    <col min="2" max="4" width="15.75390625" style="0" customWidth="1"/>
    <col min="5" max="5" width="15.375" style="0" customWidth="1"/>
    <col min="6" max="7" width="0" style="0" hidden="1" customWidth="1"/>
  </cols>
  <sheetData>
    <row r="1" spans="4:8" ht="14.25">
      <c r="D1" s="497"/>
      <c r="E1" s="497"/>
      <c r="F1" s="497"/>
      <c r="G1" s="497"/>
      <c r="H1" s="497"/>
    </row>
    <row r="2" spans="4:8" ht="14.25">
      <c r="D2" s="497"/>
      <c r="E2" s="497"/>
      <c r="F2" s="497"/>
      <c r="G2" s="497"/>
      <c r="H2" s="497"/>
    </row>
    <row r="4" spans="1:5" ht="18">
      <c r="A4" s="800" t="s">
        <v>17</v>
      </c>
      <c r="B4" s="800"/>
      <c r="C4" s="800"/>
      <c r="D4" s="800"/>
      <c r="E4" s="800"/>
    </row>
    <row r="7" spans="1:5" ht="18">
      <c r="A7" s="801" t="s">
        <v>18</v>
      </c>
      <c r="B7" s="801"/>
      <c r="C7" s="801"/>
      <c r="D7" s="801"/>
      <c r="E7" s="801"/>
    </row>
    <row r="8" spans="2:3" ht="14.25">
      <c r="B8" s="497"/>
      <c r="C8" s="497"/>
    </row>
    <row r="9" spans="2:3" ht="14.25">
      <c r="B9" s="497"/>
      <c r="C9" s="497"/>
    </row>
    <row r="10" spans="1:3" ht="12.75">
      <c r="A10" s="63" t="s">
        <v>48</v>
      </c>
      <c r="C10" s="15"/>
    </row>
    <row r="11" spans="1:5" ht="25.5">
      <c r="A11" s="21"/>
      <c r="B11" s="49" t="s">
        <v>50</v>
      </c>
      <c r="C11" s="58" t="s">
        <v>52</v>
      </c>
      <c r="D11" s="5" t="s">
        <v>978</v>
      </c>
      <c r="E11" s="50" t="s">
        <v>53</v>
      </c>
    </row>
    <row r="12" spans="1:5" ht="12.75">
      <c r="A12" s="22" t="s">
        <v>239</v>
      </c>
      <c r="B12" s="344">
        <v>7525545</v>
      </c>
      <c r="C12" s="344">
        <v>7964813</v>
      </c>
      <c r="D12" s="344">
        <v>5937707</v>
      </c>
      <c r="E12" s="343">
        <f>+D12/C12*100</f>
        <v>74.54923298261993</v>
      </c>
    </row>
    <row r="13" spans="1:5" ht="12.75">
      <c r="A13" s="22" t="s">
        <v>238</v>
      </c>
      <c r="B13" s="323">
        <v>7525545</v>
      </c>
      <c r="C13" s="312">
        <v>7964813</v>
      </c>
      <c r="D13" s="312">
        <v>5124740</v>
      </c>
      <c r="E13" s="343">
        <f>+D13/C13*100</f>
        <v>64.34225134978058</v>
      </c>
    </row>
    <row r="14" spans="1:5" ht="12.75">
      <c r="A14" s="33" t="s">
        <v>650</v>
      </c>
      <c r="B14" s="27">
        <f>B12-B13</f>
        <v>0</v>
      </c>
      <c r="C14" s="312">
        <f>C12-C13</f>
        <v>0</v>
      </c>
      <c r="D14" s="312">
        <f>D12-D13</f>
        <v>812967</v>
      </c>
      <c r="E14" s="304">
        <v>0</v>
      </c>
    </row>
    <row r="15" spans="1:5" ht="12.75">
      <c r="A15" s="302"/>
      <c r="B15" s="430"/>
      <c r="C15" s="430"/>
      <c r="D15" s="430"/>
      <c r="E15" s="37"/>
    </row>
    <row r="16" spans="1:5" ht="12.75">
      <c r="A16" s="17"/>
      <c r="B16" s="53"/>
      <c r="C16" s="53"/>
      <c r="D16" s="53"/>
      <c r="E16" s="37"/>
    </row>
    <row r="17" spans="1:5" ht="15">
      <c r="A17" s="798"/>
      <c r="B17" s="799"/>
      <c r="C17" s="799"/>
      <c r="D17" s="799"/>
      <c r="E17" s="799"/>
    </row>
    <row r="18" spans="1:5" ht="12.75">
      <c r="A18" s="63" t="s">
        <v>639</v>
      </c>
      <c r="B18" s="317"/>
      <c r="C18" s="318"/>
      <c r="D18" s="318"/>
      <c r="E18" s="319"/>
    </row>
    <row r="19" spans="1:9" ht="25.5">
      <c r="A19" s="21"/>
      <c r="B19" s="49" t="s">
        <v>50</v>
      </c>
      <c r="C19" s="58" t="s">
        <v>52</v>
      </c>
      <c r="D19" s="5" t="s">
        <v>978</v>
      </c>
      <c r="E19" s="50" t="s">
        <v>53</v>
      </c>
      <c r="I19" s="120"/>
    </row>
    <row r="20" spans="1:9" ht="12.75">
      <c r="A20" s="108" t="s">
        <v>240</v>
      </c>
      <c r="B20" s="299">
        <v>3794165</v>
      </c>
      <c r="C20" s="299">
        <v>4192735</v>
      </c>
      <c r="D20" s="324">
        <v>3108647</v>
      </c>
      <c r="E20" s="121">
        <f>+D20/C20*100</f>
        <v>74.14365563289833</v>
      </c>
      <c r="I20" s="120"/>
    </row>
    <row r="21" spans="1:9" ht="12.75">
      <c r="A21" s="108" t="s">
        <v>238</v>
      </c>
      <c r="B21" s="324">
        <v>3794165</v>
      </c>
      <c r="C21" s="324">
        <v>4192735</v>
      </c>
      <c r="D21" s="324">
        <v>2314283</v>
      </c>
      <c r="E21" s="121">
        <f>+D21/C21*100</f>
        <v>55.197454644760526</v>
      </c>
      <c r="I21" s="120"/>
    </row>
    <row r="22" spans="1:5" ht="12.75">
      <c r="A22" s="108" t="s">
        <v>650</v>
      </c>
      <c r="B22" s="109">
        <f>B20-B21</f>
        <v>0</v>
      </c>
      <c r="C22" s="299">
        <f>C20-C21</f>
        <v>0</v>
      </c>
      <c r="D22" s="299">
        <f>D20-D21</f>
        <v>794364</v>
      </c>
      <c r="E22" s="233">
        <v>0</v>
      </c>
    </row>
    <row r="23" spans="2:3" ht="14.25">
      <c r="B23" s="497"/>
      <c r="C23" s="497"/>
    </row>
    <row r="24" spans="2:3" ht="14.25">
      <c r="B24" s="497"/>
      <c r="C24" s="497"/>
    </row>
    <row r="25" spans="2:3" ht="14.25">
      <c r="B25" s="497"/>
      <c r="C25" s="497"/>
    </row>
    <row r="26" spans="1:12" s="15" customFormat="1" ht="26.25" customHeight="1">
      <c r="A26" s="237" t="s">
        <v>624</v>
      </c>
      <c r="B26" s="49" t="s">
        <v>50</v>
      </c>
      <c r="C26" s="58" t="s">
        <v>52</v>
      </c>
      <c r="D26" s="5" t="s">
        <v>978</v>
      </c>
      <c r="E26" s="50" t="s">
        <v>53</v>
      </c>
      <c r="F26"/>
      <c r="G26"/>
      <c r="H26"/>
      <c r="I26"/>
      <c r="J26"/>
      <c r="K26"/>
      <c r="L26"/>
    </row>
    <row r="27" spans="1:12" s="15" customFormat="1" ht="16.5" customHeight="1">
      <c r="A27" s="584" t="s">
        <v>621</v>
      </c>
      <c r="B27" s="470">
        <v>3431507</v>
      </c>
      <c r="C27" s="502">
        <v>3431507</v>
      </c>
      <c r="D27" s="502">
        <v>2659079</v>
      </c>
      <c r="E27" s="300">
        <f>D27/C27*100</f>
        <v>77.4901231441463</v>
      </c>
      <c r="F27"/>
      <c r="G27"/>
      <c r="H27"/>
      <c r="I27"/>
      <c r="J27"/>
      <c r="K27"/>
      <c r="L27"/>
    </row>
    <row r="28" spans="1:12" s="15" customFormat="1" ht="15" customHeight="1">
      <c r="A28" s="584" t="s">
        <v>625</v>
      </c>
      <c r="B28" s="470">
        <v>252130</v>
      </c>
      <c r="C28" s="502">
        <v>265082</v>
      </c>
      <c r="D28" s="306">
        <v>160956</v>
      </c>
      <c r="E28" s="300">
        <f>D28/C28*100</f>
        <v>60.7193245863544</v>
      </c>
      <c r="F28"/>
      <c r="G28"/>
      <c r="H28"/>
      <c r="I28"/>
      <c r="J28"/>
      <c r="K28"/>
      <c r="L28"/>
    </row>
    <row r="29" spans="1:12" s="15" customFormat="1" ht="15.75" customHeight="1">
      <c r="A29" s="584" t="s">
        <v>622</v>
      </c>
      <c r="B29" s="470">
        <v>8000</v>
      </c>
      <c r="C29" s="502">
        <v>8000</v>
      </c>
      <c r="D29" s="306">
        <v>15426</v>
      </c>
      <c r="E29" s="300" t="s">
        <v>382</v>
      </c>
      <c r="F29"/>
      <c r="G29"/>
      <c r="H29"/>
      <c r="I29"/>
      <c r="J29"/>
      <c r="K29"/>
      <c r="L29"/>
    </row>
    <row r="30" spans="1:12" s="15" customFormat="1" ht="15.75" customHeight="1">
      <c r="A30" s="584" t="s">
        <v>626</v>
      </c>
      <c r="B30" s="470">
        <v>3814888</v>
      </c>
      <c r="C30" s="502">
        <v>4120767</v>
      </c>
      <c r="D30" s="306">
        <v>3073439</v>
      </c>
      <c r="E30" s="300">
        <f>D30/C30*100</f>
        <v>74.58414901885983</v>
      </c>
      <c r="F30"/>
      <c r="G30"/>
      <c r="H30"/>
      <c r="I30"/>
      <c r="J30"/>
      <c r="K30"/>
      <c r="L30"/>
    </row>
    <row r="31" spans="1:12" s="15" customFormat="1" ht="16.5" customHeight="1">
      <c r="A31" s="587" t="s">
        <v>627</v>
      </c>
      <c r="B31" s="540">
        <f>SUM(B27:B30)</f>
        <v>7506525</v>
      </c>
      <c r="C31" s="541">
        <f>SUM(C27:C30)</f>
        <v>7825356</v>
      </c>
      <c r="D31" s="542">
        <f>SUM(D27:D30)</f>
        <v>5908900</v>
      </c>
      <c r="E31" s="543">
        <f>D31/C31*100</f>
        <v>75.50966371370197</v>
      </c>
      <c r="F31"/>
      <c r="G31"/>
      <c r="H31"/>
      <c r="I31"/>
      <c r="J31"/>
      <c r="K31"/>
      <c r="L31"/>
    </row>
    <row r="32" spans="1:12" s="15" customFormat="1" ht="12.75">
      <c r="A32" s="28"/>
      <c r="E32"/>
      <c r="F32"/>
      <c r="G32"/>
      <c r="H32"/>
      <c r="I32"/>
      <c r="J32"/>
      <c r="K32"/>
      <c r="L32"/>
    </row>
    <row r="33" spans="1:12" s="15" customFormat="1" ht="25.5">
      <c r="A33" s="588" t="s">
        <v>661</v>
      </c>
      <c r="B33" s="544" t="s">
        <v>50</v>
      </c>
      <c r="C33" s="496" t="s">
        <v>52</v>
      </c>
      <c r="D33" s="545" t="s">
        <v>978</v>
      </c>
      <c r="E33" s="546" t="s">
        <v>53</v>
      </c>
      <c r="F33"/>
      <c r="G33"/>
      <c r="H33"/>
      <c r="I33"/>
      <c r="J33"/>
      <c r="K33"/>
      <c r="L33"/>
    </row>
    <row r="34" spans="1:12" s="15" customFormat="1" ht="36.75" customHeight="1">
      <c r="A34" s="584" t="s">
        <v>745</v>
      </c>
      <c r="B34" s="470">
        <v>19020</v>
      </c>
      <c r="C34" s="502">
        <v>139457</v>
      </c>
      <c r="D34" s="306">
        <v>28807</v>
      </c>
      <c r="E34" s="300">
        <f>D34/C34*100</f>
        <v>20.656546462350402</v>
      </c>
      <c r="F34"/>
      <c r="G34"/>
      <c r="H34"/>
      <c r="I34"/>
      <c r="J34"/>
      <c r="K34"/>
      <c r="L34"/>
    </row>
    <row r="35" spans="1:12" s="15" customFormat="1" ht="12.75">
      <c r="A35" s="535"/>
      <c r="B35" s="538"/>
      <c r="C35" s="406"/>
      <c r="D35" s="539"/>
      <c r="E35" s="419"/>
      <c r="F35"/>
      <c r="G35"/>
      <c r="H35"/>
      <c r="I35"/>
      <c r="J35"/>
      <c r="K35"/>
      <c r="L35"/>
    </row>
    <row r="36" spans="1:12" s="15" customFormat="1" ht="12.75">
      <c r="A36" s="585" t="s">
        <v>628</v>
      </c>
      <c r="B36" s="208">
        <f>B31+B34</f>
        <v>7525545</v>
      </c>
      <c r="C36" s="208">
        <f>C31+C34</f>
        <v>7964813</v>
      </c>
      <c r="D36" s="208">
        <f>D31+D34</f>
        <v>5937707</v>
      </c>
      <c r="E36" s="222">
        <f>D36/C36*100</f>
        <v>74.54923298261993</v>
      </c>
      <c r="F36"/>
      <c r="G36"/>
      <c r="H36"/>
      <c r="I36"/>
      <c r="J36"/>
      <c r="K36"/>
      <c r="L36"/>
    </row>
    <row r="37" spans="1:12" s="15" customFormat="1" ht="12.75">
      <c r="A37" s="28"/>
      <c r="E37"/>
      <c r="F37"/>
      <c r="G37"/>
      <c r="H37"/>
      <c r="I37"/>
      <c r="J37"/>
      <c r="K37"/>
      <c r="L37"/>
    </row>
    <row r="38" spans="1:12" s="15" customFormat="1" ht="12.75">
      <c r="A38" s="28"/>
      <c r="E38"/>
      <c r="F38"/>
      <c r="G38"/>
      <c r="H38"/>
      <c r="I38"/>
      <c r="J38"/>
      <c r="K38"/>
      <c r="L38"/>
    </row>
    <row r="39" spans="1:12" s="15" customFormat="1" ht="25.5" customHeight="1">
      <c r="A39" s="237" t="s">
        <v>629</v>
      </c>
      <c r="B39" s="49" t="s">
        <v>50</v>
      </c>
      <c r="C39" s="58" t="s">
        <v>52</v>
      </c>
      <c r="D39" s="5" t="s">
        <v>978</v>
      </c>
      <c r="E39" s="50" t="s">
        <v>53</v>
      </c>
      <c r="F39"/>
      <c r="G39"/>
      <c r="H39"/>
      <c r="I39"/>
      <c r="J39"/>
      <c r="K39"/>
      <c r="L39"/>
    </row>
    <row r="40" spans="1:12" s="15" customFormat="1" ht="16.5" customHeight="1">
      <c r="A40" s="584" t="s">
        <v>630</v>
      </c>
      <c r="B40" s="470">
        <v>6685304</v>
      </c>
      <c r="C40" s="502">
        <v>6889380</v>
      </c>
      <c r="D40" s="502">
        <v>4867195</v>
      </c>
      <c r="E40" s="300">
        <f>D40/C40*100</f>
        <v>70.64779414112736</v>
      </c>
      <c r="F40"/>
      <c r="G40"/>
      <c r="H40"/>
      <c r="I40"/>
      <c r="J40"/>
      <c r="K40"/>
      <c r="L40"/>
    </row>
    <row r="41" spans="1:12" s="15" customFormat="1" ht="15" customHeight="1">
      <c r="A41" s="584" t="s">
        <v>631</v>
      </c>
      <c r="B41" s="470">
        <v>628041</v>
      </c>
      <c r="C41" s="502">
        <v>850137</v>
      </c>
      <c r="D41" s="306">
        <v>157245</v>
      </c>
      <c r="E41" s="300">
        <f>D41/C41*100</f>
        <v>18.496430575307272</v>
      </c>
      <c r="F41"/>
      <c r="G41"/>
      <c r="H41"/>
      <c r="I41" s="120"/>
      <c r="J41"/>
      <c r="K41"/>
      <c r="L41"/>
    </row>
    <row r="42" spans="1:12" s="15" customFormat="1" ht="16.5" customHeight="1">
      <c r="A42" s="587" t="s">
        <v>942</v>
      </c>
      <c r="B42" s="540">
        <f>SUM(B40:B41)</f>
        <v>7313345</v>
      </c>
      <c r="C42" s="541">
        <f>SUM(C40:C41)</f>
        <v>7739517</v>
      </c>
      <c r="D42" s="542">
        <f>SUM(D40:D41)</f>
        <v>5024440</v>
      </c>
      <c r="E42" s="543">
        <f>D42/C42*100</f>
        <v>64.91929664344687</v>
      </c>
      <c r="F42"/>
      <c r="G42"/>
      <c r="H42"/>
      <c r="I42"/>
      <c r="J42"/>
      <c r="K42"/>
      <c r="L42"/>
    </row>
    <row r="43" spans="1:12" s="15" customFormat="1" ht="12.75">
      <c r="A43" s="28"/>
      <c r="E43"/>
      <c r="F43"/>
      <c r="G43"/>
      <c r="H43"/>
      <c r="I43"/>
      <c r="J43"/>
      <c r="K43"/>
      <c r="L43"/>
    </row>
    <row r="44" spans="1:12" s="15" customFormat="1" ht="25.5">
      <c r="A44" s="588" t="s">
        <v>644</v>
      </c>
      <c r="B44" s="544" t="s">
        <v>50</v>
      </c>
      <c r="C44" s="496" t="s">
        <v>52</v>
      </c>
      <c r="D44" s="545" t="s">
        <v>978</v>
      </c>
      <c r="E44" s="546" t="s">
        <v>53</v>
      </c>
      <c r="F44"/>
      <c r="G44"/>
      <c r="H44"/>
      <c r="I44"/>
      <c r="J44"/>
      <c r="K44"/>
      <c r="L44"/>
    </row>
    <row r="45" spans="1:12" s="15" customFormat="1" ht="37.5" customHeight="1">
      <c r="A45" s="470" t="s">
        <v>294</v>
      </c>
      <c r="B45" s="470">
        <v>212200</v>
      </c>
      <c r="C45" s="502">
        <v>225296</v>
      </c>
      <c r="D45" s="306">
        <v>100300</v>
      </c>
      <c r="E45" s="300">
        <f>D45/C45*100</f>
        <v>44.51921028336056</v>
      </c>
      <c r="F45"/>
      <c r="G45"/>
      <c r="H45"/>
      <c r="I45"/>
      <c r="J45"/>
      <c r="K45"/>
      <c r="L45"/>
    </row>
    <row r="46" spans="1:12" s="15" customFormat="1" ht="12.75">
      <c r="A46" s="535"/>
      <c r="B46" s="538"/>
      <c r="C46" s="406"/>
      <c r="D46" s="539"/>
      <c r="E46" s="419"/>
      <c r="F46"/>
      <c r="G46"/>
      <c r="H46"/>
      <c r="I46"/>
      <c r="J46"/>
      <c r="K46"/>
      <c r="L46"/>
    </row>
    <row r="47" spans="1:12" s="15" customFormat="1" ht="12.75">
      <c r="A47" s="585" t="s">
        <v>632</v>
      </c>
      <c r="B47" s="208">
        <f>B42+B45</f>
        <v>7525545</v>
      </c>
      <c r="C47" s="208">
        <f>C42+C45</f>
        <v>7964813</v>
      </c>
      <c r="D47" s="208">
        <f>D42+D45</f>
        <v>5124740</v>
      </c>
      <c r="E47" s="222">
        <f>D47/C47*100</f>
        <v>64.34225134978058</v>
      </c>
      <c r="F47"/>
      <c r="G47"/>
      <c r="H47"/>
      <c r="I47"/>
      <c r="J47"/>
      <c r="K47"/>
      <c r="L47"/>
    </row>
    <row r="48" spans="1:12" s="15" customFormat="1" ht="12.75">
      <c r="A48" s="28"/>
      <c r="E48"/>
      <c r="F48"/>
      <c r="G48"/>
      <c r="H48"/>
      <c r="I48"/>
      <c r="J48"/>
      <c r="K48"/>
      <c r="L48"/>
    </row>
    <row r="49" spans="1:12" s="15" customFormat="1" ht="12.75">
      <c r="A49" s="28"/>
      <c r="E49"/>
      <c r="F49"/>
      <c r="G49"/>
      <c r="H49"/>
      <c r="I49"/>
      <c r="J49"/>
      <c r="K49"/>
      <c r="L49"/>
    </row>
    <row r="50" spans="1:12" s="15" customFormat="1" ht="18" customHeight="1">
      <c r="A50" s="586" t="s">
        <v>650</v>
      </c>
      <c r="B50" s="272">
        <f>B36-B47</f>
        <v>0</v>
      </c>
      <c r="C50" s="272">
        <f>C36-C47</f>
        <v>0</v>
      </c>
      <c r="D50" s="272">
        <f>D36-D47</f>
        <v>812967</v>
      </c>
      <c r="E50" s="222" t="s">
        <v>382</v>
      </c>
      <c r="F50"/>
      <c r="G50"/>
      <c r="H50"/>
      <c r="I50"/>
      <c r="J50"/>
      <c r="K50"/>
      <c r="L50"/>
    </row>
  </sheetData>
  <mergeCells count="3">
    <mergeCell ref="A17:E17"/>
    <mergeCell ref="A4:E4"/>
    <mergeCell ref="A7:E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horizontalDpi="600" verticalDpi="600" orientation="portrait" paperSize="9" scale="80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128"/>
  <sheetViews>
    <sheetView workbookViewId="0" topLeftCell="A1">
      <selection activeCell="F133" sqref="F132:F133"/>
    </sheetView>
  </sheetViews>
  <sheetFormatPr defaultColWidth="9.00390625" defaultRowHeight="12.75"/>
  <cols>
    <col min="2" max="2" width="37.125" style="0" customWidth="1"/>
    <col min="3" max="3" width="10.75390625" style="0" customWidth="1"/>
    <col min="4" max="4" width="10.875" style="0" customWidth="1"/>
    <col min="5" max="5" width="20.125" style="0" customWidth="1"/>
    <col min="6" max="6" width="18.75390625" style="0" customWidth="1"/>
    <col min="7" max="7" width="16.00390625" style="0" customWidth="1"/>
    <col min="8" max="8" width="13.875" style="0" bestFit="1" customWidth="1"/>
  </cols>
  <sheetData>
    <row r="1" spans="1:9" ht="18">
      <c r="A1" s="195" t="s">
        <v>27</v>
      </c>
      <c r="C1" s="195"/>
      <c r="D1" s="195"/>
      <c r="E1" s="195"/>
      <c r="F1" s="195"/>
      <c r="I1" s="2"/>
    </row>
    <row r="2" spans="2:9" ht="15" customHeight="1">
      <c r="B2" s="195"/>
      <c r="C2" s="195"/>
      <c r="D2" s="195"/>
      <c r="E2" s="195"/>
      <c r="F2" s="195"/>
      <c r="I2" s="2"/>
    </row>
    <row r="3" spans="2:9" ht="15" customHeight="1">
      <c r="B3" s="195"/>
      <c r="C3" s="195"/>
      <c r="D3" s="195"/>
      <c r="E3" s="195"/>
      <c r="F3" s="195"/>
      <c r="I3" s="2"/>
    </row>
    <row r="4" spans="2:9" ht="15" customHeight="1">
      <c r="B4" s="195"/>
      <c r="C4" s="195"/>
      <c r="D4" s="195"/>
      <c r="E4" s="195"/>
      <c r="F4" s="195"/>
      <c r="I4" s="2"/>
    </row>
    <row r="5" spans="1:8" ht="16.5" customHeight="1">
      <c r="A5" s="897" t="s">
        <v>641</v>
      </c>
      <c r="B5" s="819"/>
      <c r="E5" s="642">
        <v>1015666738.71</v>
      </c>
      <c r="F5" s="2" t="s">
        <v>6</v>
      </c>
      <c r="H5" s="151"/>
    </row>
    <row r="6" spans="2:8" ht="15" customHeight="1">
      <c r="B6" s="1"/>
      <c r="E6" s="151"/>
      <c r="H6" s="151"/>
    </row>
    <row r="7" spans="2:8" ht="15" customHeight="1">
      <c r="B7" s="1"/>
      <c r="E7" s="151"/>
      <c r="H7" s="151"/>
    </row>
    <row r="8" spans="1:7" ht="15.75">
      <c r="A8" s="1" t="s">
        <v>495</v>
      </c>
      <c r="C8" s="1"/>
      <c r="G8" s="313"/>
    </row>
    <row r="9" spans="1:7" ht="25.5">
      <c r="A9" s="903"/>
      <c r="B9" s="901"/>
      <c r="C9" s="51" t="s">
        <v>50</v>
      </c>
      <c r="D9" s="6" t="s">
        <v>52</v>
      </c>
      <c r="E9" s="5" t="s">
        <v>978</v>
      </c>
      <c r="F9" s="909" t="s">
        <v>53</v>
      </c>
      <c r="G9" s="910"/>
    </row>
    <row r="10" spans="1:8" ht="36" customHeight="1">
      <c r="A10" s="867" t="s">
        <v>79</v>
      </c>
      <c r="B10" s="807"/>
      <c r="C10" s="431">
        <v>0</v>
      </c>
      <c r="D10" s="431">
        <v>0</v>
      </c>
      <c r="E10" s="431">
        <v>40420257</v>
      </c>
      <c r="F10" s="865" t="s">
        <v>382</v>
      </c>
      <c r="G10" s="866"/>
      <c r="H10" s="501"/>
    </row>
    <row r="11" spans="1:8" ht="24.75" customHeight="1">
      <c r="A11" s="867" t="s">
        <v>738</v>
      </c>
      <c r="B11" s="807"/>
      <c r="C11" s="431">
        <v>0</v>
      </c>
      <c r="D11" s="431">
        <v>0</v>
      </c>
      <c r="E11" s="431">
        <v>100000000</v>
      </c>
      <c r="F11" s="865" t="s">
        <v>382</v>
      </c>
      <c r="G11" s="866"/>
      <c r="H11" s="501"/>
    </row>
    <row r="12" spans="1:8" ht="34.5" customHeight="1">
      <c r="A12" s="867" t="s">
        <v>739</v>
      </c>
      <c r="B12" s="807"/>
      <c r="C12" s="431">
        <v>0</v>
      </c>
      <c r="D12" s="431">
        <v>0</v>
      </c>
      <c r="E12" s="431">
        <v>119812752</v>
      </c>
      <c r="F12" s="865" t="s">
        <v>382</v>
      </c>
      <c r="G12" s="866"/>
      <c r="H12" s="501"/>
    </row>
    <row r="13" spans="1:8" ht="16.5" customHeight="1">
      <c r="A13" s="867" t="s">
        <v>1030</v>
      </c>
      <c r="B13" s="807"/>
      <c r="C13" s="431">
        <v>0</v>
      </c>
      <c r="D13" s="431">
        <v>0</v>
      </c>
      <c r="E13" s="431">
        <v>7087763</v>
      </c>
      <c r="F13" s="865" t="s">
        <v>382</v>
      </c>
      <c r="G13" s="866"/>
      <c r="H13" s="501"/>
    </row>
    <row r="14" spans="1:7" ht="15" customHeight="1">
      <c r="A14" s="900" t="s">
        <v>408</v>
      </c>
      <c r="B14" s="901"/>
      <c r="C14" s="9">
        <v>0</v>
      </c>
      <c r="D14" s="9">
        <v>0</v>
      </c>
      <c r="E14" s="9">
        <f>SUM(E10:E13)</f>
        <v>267320772</v>
      </c>
      <c r="F14" s="911" t="s">
        <v>382</v>
      </c>
      <c r="G14" s="912"/>
    </row>
    <row r="15" spans="2:6" ht="15" customHeight="1">
      <c r="B15" s="248"/>
      <c r="C15" s="249"/>
      <c r="D15" s="249"/>
      <c r="E15" s="249"/>
      <c r="F15" s="292"/>
    </row>
    <row r="16" spans="2:6" ht="15" customHeight="1">
      <c r="B16" s="248"/>
      <c r="C16" s="249"/>
      <c r="D16" s="249"/>
      <c r="E16" s="249"/>
      <c r="F16" s="292"/>
    </row>
    <row r="17" spans="1:6" ht="15.75" customHeight="1">
      <c r="A17" s="1" t="s">
        <v>468</v>
      </c>
      <c r="B17" s="1"/>
      <c r="C17" s="249"/>
      <c r="D17" s="249"/>
      <c r="E17" s="482">
        <f>E5+E14</f>
        <v>1282987510.71</v>
      </c>
      <c r="F17" s="483" t="s">
        <v>6</v>
      </c>
    </row>
    <row r="18" spans="2:7" ht="12.75" customHeight="1">
      <c r="B18" s="248"/>
      <c r="C18" s="249"/>
      <c r="D18" s="249"/>
      <c r="E18" s="249"/>
      <c r="F18" s="292"/>
      <c r="G18" t="s">
        <v>750</v>
      </c>
    </row>
    <row r="19" spans="2:6" ht="12.75" customHeight="1">
      <c r="B19" s="248"/>
      <c r="C19" s="249"/>
      <c r="D19" s="249"/>
      <c r="E19" s="249"/>
      <c r="F19" s="292"/>
    </row>
    <row r="20" ht="15.75">
      <c r="A20" s="1" t="s">
        <v>955</v>
      </c>
    </row>
    <row r="21" spans="1:7" ht="24" customHeight="1">
      <c r="A21" s="900"/>
      <c r="B21" s="900"/>
      <c r="C21" s="51" t="s">
        <v>50</v>
      </c>
      <c r="D21" s="6" t="s">
        <v>52</v>
      </c>
      <c r="E21" s="237" t="s">
        <v>978</v>
      </c>
      <c r="F21" s="909" t="s">
        <v>53</v>
      </c>
      <c r="G21" s="910"/>
    </row>
    <row r="22" spans="1:8" ht="16.5" customHeight="1">
      <c r="A22" s="904" t="s">
        <v>956</v>
      </c>
      <c r="B22" s="905"/>
      <c r="C22" s="314">
        <v>0</v>
      </c>
      <c r="D22" s="314">
        <v>0</v>
      </c>
      <c r="E22" s="306">
        <v>149535963</v>
      </c>
      <c r="F22" s="865" t="s">
        <v>382</v>
      </c>
      <c r="G22" s="866"/>
      <c r="H22" s="333"/>
    </row>
    <row r="23" spans="1:8" ht="23.25" customHeight="1">
      <c r="A23" s="867" t="s">
        <v>909</v>
      </c>
      <c r="B23" s="896"/>
      <c r="C23" s="314">
        <v>0</v>
      </c>
      <c r="D23" s="314">
        <v>0</v>
      </c>
      <c r="E23" s="306">
        <v>1000000</v>
      </c>
      <c r="F23" s="865" t="s">
        <v>382</v>
      </c>
      <c r="G23" s="866"/>
      <c r="H23" s="333"/>
    </row>
    <row r="24" spans="1:8" ht="23.25" customHeight="1">
      <c r="A24" s="867" t="s">
        <v>619</v>
      </c>
      <c r="B24" s="896"/>
      <c r="C24" s="314">
        <v>0</v>
      </c>
      <c r="D24" s="314">
        <v>0</v>
      </c>
      <c r="E24" s="306">
        <v>9505426</v>
      </c>
      <c r="F24" s="865" t="s">
        <v>382</v>
      </c>
      <c r="G24" s="866"/>
      <c r="H24" s="333"/>
    </row>
    <row r="25" spans="1:8" ht="36" customHeight="1">
      <c r="A25" s="867" t="s">
        <v>1020</v>
      </c>
      <c r="B25" s="896"/>
      <c r="C25" s="314">
        <v>0</v>
      </c>
      <c r="D25" s="314">
        <v>0</v>
      </c>
      <c r="E25" s="306">
        <v>3000000</v>
      </c>
      <c r="F25" s="865" t="s">
        <v>382</v>
      </c>
      <c r="G25" s="866"/>
      <c r="H25" s="333"/>
    </row>
    <row r="26" spans="1:8" ht="24.75" customHeight="1">
      <c r="A26" s="898" t="s">
        <v>1067</v>
      </c>
      <c r="B26" s="899"/>
      <c r="C26" s="314">
        <v>0</v>
      </c>
      <c r="D26" s="314">
        <v>0</v>
      </c>
      <c r="E26" s="306">
        <v>140000</v>
      </c>
      <c r="F26" s="865" t="s">
        <v>382</v>
      </c>
      <c r="G26" s="866"/>
      <c r="H26" s="333"/>
    </row>
    <row r="27" spans="1:8" ht="24.75" customHeight="1">
      <c r="A27" s="898" t="s">
        <v>549</v>
      </c>
      <c r="B27" s="899"/>
      <c r="C27" s="314">
        <v>0</v>
      </c>
      <c r="D27" s="314">
        <v>0</v>
      </c>
      <c r="E27" s="306">
        <v>10000000</v>
      </c>
      <c r="F27" s="865" t="s">
        <v>382</v>
      </c>
      <c r="G27" s="866"/>
      <c r="H27" s="333"/>
    </row>
    <row r="28" spans="1:8" ht="16.5" customHeight="1">
      <c r="A28" s="906" t="s">
        <v>620</v>
      </c>
      <c r="B28" s="807"/>
      <c r="C28" s="314">
        <v>0</v>
      </c>
      <c r="D28" s="314">
        <v>0</v>
      </c>
      <c r="E28" s="306">
        <v>16233743</v>
      </c>
      <c r="F28" s="865" t="s">
        <v>382</v>
      </c>
      <c r="G28" s="866"/>
      <c r="H28" s="333"/>
    </row>
    <row r="29" spans="1:7" ht="15.75" customHeight="1">
      <c r="A29" s="900" t="s">
        <v>409</v>
      </c>
      <c r="B29" s="901"/>
      <c r="C29" s="9">
        <v>0</v>
      </c>
      <c r="D29" s="281">
        <v>0</v>
      </c>
      <c r="E29" s="9">
        <f>SUM(E22:E28)</f>
        <v>189415132</v>
      </c>
      <c r="F29" s="911" t="s">
        <v>382</v>
      </c>
      <c r="G29" s="912"/>
    </row>
    <row r="30" spans="1:6" ht="12.75" customHeight="1">
      <c r="A30" s="484"/>
      <c r="B30" s="435"/>
      <c r="C30" s="249"/>
      <c r="D30" s="328"/>
      <c r="E30" s="249"/>
      <c r="F30" s="250"/>
    </row>
    <row r="31" spans="1:6" ht="12.75" customHeight="1">
      <c r="A31" s="484"/>
      <c r="B31" s="435"/>
      <c r="C31" s="249"/>
      <c r="D31" s="328"/>
      <c r="E31" s="249"/>
      <c r="F31" s="250"/>
    </row>
    <row r="32" spans="1:6" ht="15.75" customHeight="1">
      <c r="A32" s="1" t="s">
        <v>31</v>
      </c>
      <c r="B32" s="1"/>
      <c r="C32" s="249"/>
      <c r="D32" s="328"/>
      <c r="E32" s="482">
        <f>E17-E29</f>
        <v>1093572378.71</v>
      </c>
      <c r="F32" s="483" t="s">
        <v>6</v>
      </c>
    </row>
    <row r="33" spans="5:6" ht="13.5" customHeight="1">
      <c r="E33" s="482"/>
      <c r="F33" s="483"/>
    </row>
    <row r="34" spans="5:6" ht="13.5" customHeight="1">
      <c r="E34" s="482"/>
      <c r="F34" s="483"/>
    </row>
    <row r="35" spans="1:5" ht="13.5" customHeight="1">
      <c r="A35" s="413" t="s">
        <v>975</v>
      </c>
      <c r="E35" s="291"/>
    </row>
    <row r="36" spans="1:6" ht="14.25" customHeight="1">
      <c r="A36" s="409" t="s">
        <v>914</v>
      </c>
      <c r="E36" s="308"/>
      <c r="F36" s="307"/>
    </row>
    <row r="37" ht="15">
      <c r="A37" s="290" t="s">
        <v>915</v>
      </c>
    </row>
    <row r="38" ht="15">
      <c r="A38" s="290"/>
    </row>
    <row r="39" ht="15">
      <c r="A39" s="290"/>
    </row>
    <row r="40" spans="1:6" ht="16.5" customHeight="1">
      <c r="A40" s="902" t="s">
        <v>945</v>
      </c>
      <c r="B40" s="819"/>
      <c r="C40" s="819"/>
      <c r="D40" s="819"/>
      <c r="E40" s="799"/>
      <c r="F40" s="438"/>
    </row>
    <row r="41" spans="1:7" ht="35.25" customHeight="1">
      <c r="A41" s="613" t="s">
        <v>964</v>
      </c>
      <c r="B41" s="881" t="s">
        <v>965</v>
      </c>
      <c r="C41" s="882"/>
      <c r="D41" s="882"/>
      <c r="E41" s="883"/>
      <c r="F41" s="614" t="s">
        <v>156</v>
      </c>
      <c r="G41" s="615" t="s">
        <v>157</v>
      </c>
    </row>
    <row r="42" spans="1:7" ht="18.75" customHeight="1">
      <c r="A42" s="343" t="s">
        <v>970</v>
      </c>
      <c r="B42" s="878" t="s">
        <v>462</v>
      </c>
      <c r="C42" s="879"/>
      <c r="D42" s="879"/>
      <c r="E42" s="880"/>
      <c r="F42" s="498">
        <v>26429000</v>
      </c>
      <c r="G42" s="635" t="s">
        <v>158</v>
      </c>
    </row>
    <row r="43" spans="1:7" ht="18.75" customHeight="1">
      <c r="A43" s="343" t="s">
        <v>966</v>
      </c>
      <c r="B43" s="878" t="s">
        <v>144</v>
      </c>
      <c r="C43" s="879"/>
      <c r="D43" s="879"/>
      <c r="E43" s="880"/>
      <c r="F43" s="498">
        <v>7000000</v>
      </c>
      <c r="G43" s="498">
        <v>6125000</v>
      </c>
    </row>
    <row r="44" spans="1:7" ht="18.75" customHeight="1">
      <c r="A44" s="343" t="s">
        <v>967</v>
      </c>
      <c r="B44" s="878" t="s">
        <v>950</v>
      </c>
      <c r="C44" s="879"/>
      <c r="D44" s="879"/>
      <c r="E44" s="880"/>
      <c r="F44" s="500">
        <v>2139000</v>
      </c>
      <c r="G44" s="498">
        <v>1925000</v>
      </c>
    </row>
    <row r="45" spans="1:7" ht="18.75" customHeight="1">
      <c r="A45" s="343" t="s">
        <v>392</v>
      </c>
      <c r="B45" s="878" t="s">
        <v>913</v>
      </c>
      <c r="C45" s="879"/>
      <c r="D45" s="879"/>
      <c r="E45" s="880"/>
      <c r="F45" s="500">
        <v>1703000</v>
      </c>
      <c r="G45" s="498">
        <v>1508860</v>
      </c>
    </row>
    <row r="46" spans="1:7" ht="18.75" customHeight="1">
      <c r="A46" s="343" t="s">
        <v>968</v>
      </c>
      <c r="B46" s="878" t="s">
        <v>952</v>
      </c>
      <c r="C46" s="879"/>
      <c r="D46" s="879"/>
      <c r="E46" s="880"/>
      <c r="F46" s="498">
        <v>666000</v>
      </c>
      <c r="G46" s="498">
        <v>579420</v>
      </c>
    </row>
    <row r="47" spans="1:7" ht="18.75" customHeight="1">
      <c r="A47" s="343" t="s">
        <v>460</v>
      </c>
      <c r="B47" s="878" t="s">
        <v>951</v>
      </c>
      <c r="C47" s="879"/>
      <c r="D47" s="879"/>
      <c r="E47" s="880"/>
      <c r="F47" s="500">
        <v>377000</v>
      </c>
      <c r="G47" s="498">
        <v>331760</v>
      </c>
    </row>
    <row r="48" spans="1:7" ht="18.75" customHeight="1">
      <c r="A48" s="343" t="s">
        <v>969</v>
      </c>
      <c r="B48" s="878" t="s">
        <v>463</v>
      </c>
      <c r="C48" s="879"/>
      <c r="D48" s="879"/>
      <c r="E48" s="880"/>
      <c r="F48" s="500">
        <v>1982000</v>
      </c>
      <c r="G48" s="498">
        <v>1813530</v>
      </c>
    </row>
    <row r="49" spans="1:7" ht="18.75" customHeight="1">
      <c r="A49" s="343" t="s">
        <v>459</v>
      </c>
      <c r="B49" s="878" t="s">
        <v>498</v>
      </c>
      <c r="C49" s="879"/>
      <c r="D49" s="879"/>
      <c r="E49" s="880"/>
      <c r="F49" s="500">
        <v>342000</v>
      </c>
      <c r="G49" s="498">
        <v>342000</v>
      </c>
    </row>
    <row r="50" spans="1:7" ht="18.75" customHeight="1">
      <c r="A50" s="343" t="s">
        <v>971</v>
      </c>
      <c r="B50" s="878" t="s">
        <v>436</v>
      </c>
      <c r="C50" s="879"/>
      <c r="D50" s="879"/>
      <c r="E50" s="880"/>
      <c r="F50" s="500">
        <v>341000</v>
      </c>
      <c r="G50" s="498">
        <v>341000</v>
      </c>
    </row>
    <row r="51" spans="1:7" ht="18.75" customHeight="1">
      <c r="A51" s="343" t="s">
        <v>973</v>
      </c>
      <c r="B51" s="878" t="s">
        <v>485</v>
      </c>
      <c r="C51" s="879"/>
      <c r="D51" s="879"/>
      <c r="E51" s="880"/>
      <c r="F51" s="500">
        <v>5000000</v>
      </c>
      <c r="G51" s="498">
        <v>3750000</v>
      </c>
    </row>
    <row r="52" spans="1:7" ht="18.75" customHeight="1">
      <c r="A52" s="343" t="s">
        <v>974</v>
      </c>
      <c r="B52" s="878" t="s">
        <v>957</v>
      </c>
      <c r="C52" s="879"/>
      <c r="D52" s="879"/>
      <c r="E52" s="880"/>
      <c r="F52" s="500">
        <v>1411000</v>
      </c>
      <c r="G52" s="498">
        <v>1058250</v>
      </c>
    </row>
    <row r="53" spans="1:7" ht="18.75" customHeight="1">
      <c r="A53" s="343" t="s">
        <v>623</v>
      </c>
      <c r="B53" s="878" t="s">
        <v>917</v>
      </c>
      <c r="C53" s="879"/>
      <c r="D53" s="879"/>
      <c r="E53" s="880"/>
      <c r="F53" s="500">
        <v>238000</v>
      </c>
      <c r="G53" s="498">
        <v>202300</v>
      </c>
    </row>
    <row r="54" spans="1:7" ht="18.75" customHeight="1">
      <c r="A54" s="343">
        <v>236108</v>
      </c>
      <c r="B54" s="878" t="s">
        <v>699</v>
      </c>
      <c r="C54" s="879"/>
      <c r="D54" s="879"/>
      <c r="E54" s="880"/>
      <c r="F54" s="500">
        <v>11950000</v>
      </c>
      <c r="G54" s="498">
        <v>10755000</v>
      </c>
    </row>
    <row r="55" spans="1:7" ht="35.25" customHeight="1">
      <c r="A55" s="613" t="s">
        <v>964</v>
      </c>
      <c r="B55" s="881" t="s">
        <v>965</v>
      </c>
      <c r="C55" s="882"/>
      <c r="D55" s="882"/>
      <c r="E55" s="883"/>
      <c r="F55" s="614" t="s">
        <v>156</v>
      </c>
      <c r="G55" s="615" t="s">
        <v>157</v>
      </c>
    </row>
    <row r="56" spans="1:7" ht="18.75" customHeight="1">
      <c r="A56" s="343" t="s">
        <v>1090</v>
      </c>
      <c r="B56" s="878" t="s">
        <v>471</v>
      </c>
      <c r="C56" s="879" t="s">
        <v>471</v>
      </c>
      <c r="D56" s="879" t="s">
        <v>471</v>
      </c>
      <c r="E56" s="880" t="s">
        <v>471</v>
      </c>
      <c r="F56" s="886">
        <v>557340000</v>
      </c>
      <c r="G56" s="886">
        <v>515539500</v>
      </c>
    </row>
    <row r="57" spans="1:7" ht="18.75" customHeight="1">
      <c r="A57" s="343" t="s">
        <v>1091</v>
      </c>
      <c r="B57" s="878" t="s">
        <v>472</v>
      </c>
      <c r="C57" s="879" t="s">
        <v>472</v>
      </c>
      <c r="D57" s="879" t="s">
        <v>472</v>
      </c>
      <c r="E57" s="880" t="s">
        <v>472</v>
      </c>
      <c r="F57" s="907"/>
      <c r="G57" s="907"/>
    </row>
    <row r="58" spans="1:7" ht="18.75" customHeight="1">
      <c r="A58" s="343" t="s">
        <v>1092</v>
      </c>
      <c r="B58" s="878" t="s">
        <v>473</v>
      </c>
      <c r="C58" s="879" t="s">
        <v>473</v>
      </c>
      <c r="D58" s="879" t="s">
        <v>473</v>
      </c>
      <c r="E58" s="880" t="s">
        <v>473</v>
      </c>
      <c r="F58" s="907"/>
      <c r="G58" s="907"/>
    </row>
    <row r="59" spans="1:7" ht="18.75" customHeight="1">
      <c r="A59" s="343" t="s">
        <v>1093</v>
      </c>
      <c r="B59" s="878" t="s">
        <v>474</v>
      </c>
      <c r="C59" s="879" t="s">
        <v>474</v>
      </c>
      <c r="D59" s="879" t="s">
        <v>474</v>
      </c>
      <c r="E59" s="880" t="s">
        <v>474</v>
      </c>
      <c r="F59" s="907"/>
      <c r="G59" s="907"/>
    </row>
    <row r="60" spans="1:7" ht="18.75" customHeight="1">
      <c r="A60" s="343" t="s">
        <v>1094</v>
      </c>
      <c r="B60" s="878" t="s">
        <v>1068</v>
      </c>
      <c r="C60" s="879" t="s">
        <v>477</v>
      </c>
      <c r="D60" s="879" t="s">
        <v>477</v>
      </c>
      <c r="E60" s="880" t="s">
        <v>477</v>
      </c>
      <c r="F60" s="907"/>
      <c r="G60" s="907"/>
    </row>
    <row r="61" spans="1:7" ht="18.75" customHeight="1">
      <c r="A61" s="343" t="s">
        <v>1095</v>
      </c>
      <c r="B61" s="878" t="s">
        <v>476</v>
      </c>
      <c r="C61" s="879" t="s">
        <v>476</v>
      </c>
      <c r="D61" s="879" t="s">
        <v>476</v>
      </c>
      <c r="E61" s="880" t="s">
        <v>476</v>
      </c>
      <c r="F61" s="907"/>
      <c r="G61" s="907"/>
    </row>
    <row r="62" spans="1:7" ht="18.75" customHeight="1">
      <c r="A62" s="343">
        <v>236102</v>
      </c>
      <c r="B62" s="878" t="s">
        <v>1069</v>
      </c>
      <c r="C62" s="879" t="s">
        <v>475</v>
      </c>
      <c r="D62" s="879" t="s">
        <v>475</v>
      </c>
      <c r="E62" s="880" t="s">
        <v>475</v>
      </c>
      <c r="F62" s="907"/>
      <c r="G62" s="907"/>
    </row>
    <row r="63" spans="1:7" ht="18.75" customHeight="1">
      <c r="A63" s="343">
        <v>236103</v>
      </c>
      <c r="B63" s="878" t="s">
        <v>478</v>
      </c>
      <c r="C63" s="879" t="s">
        <v>478</v>
      </c>
      <c r="D63" s="879" t="s">
        <v>478</v>
      </c>
      <c r="E63" s="880" t="s">
        <v>478</v>
      </c>
      <c r="F63" s="907"/>
      <c r="G63" s="907"/>
    </row>
    <row r="64" spans="1:7" ht="18.75" customHeight="1">
      <c r="A64" s="343">
        <v>236104</v>
      </c>
      <c r="B64" s="878" t="s">
        <v>481</v>
      </c>
      <c r="C64" s="879" t="s">
        <v>481</v>
      </c>
      <c r="D64" s="879" t="s">
        <v>481</v>
      </c>
      <c r="E64" s="880" t="s">
        <v>481</v>
      </c>
      <c r="F64" s="907"/>
      <c r="G64" s="907"/>
    </row>
    <row r="65" spans="1:7" ht="18.75" customHeight="1">
      <c r="A65" s="343">
        <v>236105</v>
      </c>
      <c r="B65" s="878" t="s">
        <v>482</v>
      </c>
      <c r="C65" s="879" t="s">
        <v>482</v>
      </c>
      <c r="D65" s="879" t="s">
        <v>482</v>
      </c>
      <c r="E65" s="880" t="s">
        <v>482</v>
      </c>
      <c r="F65" s="907"/>
      <c r="G65" s="907"/>
    </row>
    <row r="66" spans="1:7" ht="18.75" customHeight="1">
      <c r="A66" s="343">
        <v>236106</v>
      </c>
      <c r="B66" s="878" t="s">
        <v>483</v>
      </c>
      <c r="C66" s="879" t="s">
        <v>483</v>
      </c>
      <c r="D66" s="879" t="s">
        <v>483</v>
      </c>
      <c r="E66" s="880" t="s">
        <v>483</v>
      </c>
      <c r="F66" s="907"/>
      <c r="G66" s="907"/>
    </row>
    <row r="67" spans="1:7" ht="18.75" customHeight="1">
      <c r="A67" s="343">
        <v>236107</v>
      </c>
      <c r="B67" s="878" t="s">
        <v>484</v>
      </c>
      <c r="C67" s="879" t="s">
        <v>484</v>
      </c>
      <c r="D67" s="879" t="s">
        <v>484</v>
      </c>
      <c r="E67" s="880" t="s">
        <v>484</v>
      </c>
      <c r="F67" s="907"/>
      <c r="G67" s="907"/>
    </row>
    <row r="68" spans="1:7" ht="18.75" customHeight="1">
      <c r="A68" s="343" t="s">
        <v>973</v>
      </c>
      <c r="B68" s="878" t="s">
        <v>485</v>
      </c>
      <c r="C68" s="879" t="s">
        <v>485</v>
      </c>
      <c r="D68" s="879" t="s">
        <v>485</v>
      </c>
      <c r="E68" s="880" t="s">
        <v>485</v>
      </c>
      <c r="F68" s="907"/>
      <c r="G68" s="907"/>
    </row>
    <row r="69" spans="1:7" ht="18.75" customHeight="1">
      <c r="A69" s="343">
        <v>236109</v>
      </c>
      <c r="B69" s="878" t="s">
        <v>486</v>
      </c>
      <c r="C69" s="879" t="s">
        <v>486</v>
      </c>
      <c r="D69" s="879" t="s">
        <v>486</v>
      </c>
      <c r="E69" s="880" t="s">
        <v>486</v>
      </c>
      <c r="F69" s="907"/>
      <c r="G69" s="907"/>
    </row>
    <row r="70" spans="1:7" ht="18.75" customHeight="1">
      <c r="A70" s="343">
        <v>236110</v>
      </c>
      <c r="B70" s="878" t="s">
        <v>487</v>
      </c>
      <c r="C70" s="879" t="s">
        <v>487</v>
      </c>
      <c r="D70" s="879" t="s">
        <v>487</v>
      </c>
      <c r="E70" s="880" t="s">
        <v>487</v>
      </c>
      <c r="F70" s="907"/>
      <c r="G70" s="907"/>
    </row>
    <row r="71" spans="1:7" ht="21" customHeight="1">
      <c r="A71" s="343">
        <v>236111</v>
      </c>
      <c r="B71" s="878" t="s">
        <v>488</v>
      </c>
      <c r="C71" s="879" t="s">
        <v>488</v>
      </c>
      <c r="D71" s="879" t="s">
        <v>488</v>
      </c>
      <c r="E71" s="880" t="s">
        <v>488</v>
      </c>
      <c r="F71" s="907"/>
      <c r="G71" s="907"/>
    </row>
    <row r="72" spans="1:7" ht="18.75" customHeight="1">
      <c r="A72" s="343">
        <v>236112</v>
      </c>
      <c r="B72" s="878" t="s">
        <v>489</v>
      </c>
      <c r="C72" s="879" t="s">
        <v>489</v>
      </c>
      <c r="D72" s="879" t="s">
        <v>489</v>
      </c>
      <c r="E72" s="880" t="s">
        <v>489</v>
      </c>
      <c r="F72" s="907"/>
      <c r="G72" s="907"/>
    </row>
    <row r="73" spans="1:7" ht="18.75" customHeight="1">
      <c r="A73" s="343">
        <v>236113</v>
      </c>
      <c r="B73" s="878" t="s">
        <v>490</v>
      </c>
      <c r="C73" s="879" t="s">
        <v>490</v>
      </c>
      <c r="D73" s="879" t="s">
        <v>490</v>
      </c>
      <c r="E73" s="880" t="s">
        <v>490</v>
      </c>
      <c r="F73" s="907"/>
      <c r="G73" s="907"/>
    </row>
    <row r="74" spans="1:7" ht="18.75" customHeight="1">
      <c r="A74" s="343">
        <v>236114</v>
      </c>
      <c r="B74" s="878" t="s">
        <v>491</v>
      </c>
      <c r="C74" s="879" t="s">
        <v>491</v>
      </c>
      <c r="D74" s="879" t="s">
        <v>491</v>
      </c>
      <c r="E74" s="880" t="s">
        <v>491</v>
      </c>
      <c r="F74" s="907"/>
      <c r="G74" s="907"/>
    </row>
    <row r="75" spans="1:7" ht="18.75" customHeight="1">
      <c r="A75" s="343">
        <v>236115</v>
      </c>
      <c r="B75" s="878" t="s">
        <v>492</v>
      </c>
      <c r="C75" s="879" t="s">
        <v>492</v>
      </c>
      <c r="D75" s="879" t="s">
        <v>492</v>
      </c>
      <c r="E75" s="880" t="s">
        <v>492</v>
      </c>
      <c r="F75" s="907"/>
      <c r="G75" s="907"/>
    </row>
    <row r="76" spans="1:7" ht="18.75" customHeight="1">
      <c r="A76" s="343">
        <v>236116</v>
      </c>
      <c r="B76" s="878" t="s">
        <v>494</v>
      </c>
      <c r="C76" s="879" t="s">
        <v>494</v>
      </c>
      <c r="D76" s="879" t="s">
        <v>494</v>
      </c>
      <c r="E76" s="880" t="s">
        <v>494</v>
      </c>
      <c r="F76" s="908"/>
      <c r="G76" s="908"/>
    </row>
    <row r="77" spans="1:7" ht="18.75" customHeight="1">
      <c r="A77" s="343">
        <v>236117</v>
      </c>
      <c r="B77" s="878" t="s">
        <v>981</v>
      </c>
      <c r="C77" s="879"/>
      <c r="D77" s="879"/>
      <c r="E77" s="880"/>
      <c r="F77" s="886">
        <v>1198500000</v>
      </c>
      <c r="G77" s="886">
        <v>1108612500</v>
      </c>
    </row>
    <row r="78" spans="1:7" ht="18.75" customHeight="1">
      <c r="A78" s="343">
        <v>236118</v>
      </c>
      <c r="B78" s="878" t="s">
        <v>982</v>
      </c>
      <c r="C78" s="879"/>
      <c r="D78" s="879"/>
      <c r="E78" s="880"/>
      <c r="F78" s="887"/>
      <c r="G78" s="887"/>
    </row>
    <row r="79" spans="1:7" ht="18.75" customHeight="1">
      <c r="A79" s="343">
        <v>236119</v>
      </c>
      <c r="B79" s="878" t="s">
        <v>983</v>
      </c>
      <c r="C79" s="879"/>
      <c r="D79" s="879"/>
      <c r="E79" s="880"/>
      <c r="F79" s="887"/>
      <c r="G79" s="887"/>
    </row>
    <row r="80" spans="1:7" ht="18.75" customHeight="1">
      <c r="A80" s="343">
        <v>236120</v>
      </c>
      <c r="B80" s="878" t="s">
        <v>984</v>
      </c>
      <c r="C80" s="879"/>
      <c r="D80" s="879"/>
      <c r="E80" s="880"/>
      <c r="F80" s="887"/>
      <c r="G80" s="887"/>
    </row>
    <row r="81" spans="1:7" ht="18.75" customHeight="1">
      <c r="A81" s="343">
        <v>236121</v>
      </c>
      <c r="B81" s="878" t="s">
        <v>985</v>
      </c>
      <c r="C81" s="879"/>
      <c r="D81" s="879"/>
      <c r="E81" s="880"/>
      <c r="F81" s="887"/>
      <c r="G81" s="887"/>
    </row>
    <row r="82" spans="1:7" ht="18.75" customHeight="1">
      <c r="A82" s="343">
        <v>236122</v>
      </c>
      <c r="B82" s="878" t="s">
        <v>986</v>
      </c>
      <c r="C82" s="879"/>
      <c r="D82" s="879"/>
      <c r="E82" s="880"/>
      <c r="F82" s="887"/>
      <c r="G82" s="887"/>
    </row>
    <row r="83" spans="1:7" ht="18.75" customHeight="1">
      <c r="A83" s="343">
        <v>236123</v>
      </c>
      <c r="B83" s="878" t="s">
        <v>987</v>
      </c>
      <c r="C83" s="879"/>
      <c r="D83" s="879"/>
      <c r="E83" s="880"/>
      <c r="F83" s="887"/>
      <c r="G83" s="887"/>
    </row>
    <row r="84" spans="1:7" ht="18.75" customHeight="1">
      <c r="A84" s="343">
        <v>236124</v>
      </c>
      <c r="B84" s="878" t="s">
        <v>988</v>
      </c>
      <c r="C84" s="879"/>
      <c r="D84" s="879"/>
      <c r="E84" s="880"/>
      <c r="F84" s="887"/>
      <c r="G84" s="887"/>
    </row>
    <row r="85" spans="1:7" ht="18.75" customHeight="1">
      <c r="A85" s="343">
        <v>236125</v>
      </c>
      <c r="B85" s="878" t="s">
        <v>989</v>
      </c>
      <c r="C85" s="879"/>
      <c r="D85" s="879"/>
      <c r="E85" s="880"/>
      <c r="F85" s="887"/>
      <c r="G85" s="887"/>
    </row>
    <row r="86" spans="1:7" ht="18.75" customHeight="1">
      <c r="A86" s="343">
        <v>236126</v>
      </c>
      <c r="B86" s="878" t="s">
        <v>990</v>
      </c>
      <c r="C86" s="879"/>
      <c r="D86" s="879"/>
      <c r="E86" s="880"/>
      <c r="F86" s="887"/>
      <c r="G86" s="887"/>
    </row>
    <row r="87" spans="1:7" ht="18.75" customHeight="1">
      <c r="A87" s="343">
        <v>236127</v>
      </c>
      <c r="B87" s="878" t="s">
        <v>991</v>
      </c>
      <c r="C87" s="879"/>
      <c r="D87" s="879"/>
      <c r="E87" s="880"/>
      <c r="F87" s="887"/>
      <c r="G87" s="887"/>
    </row>
    <row r="88" spans="1:7" ht="18.75" customHeight="1">
      <c r="A88" s="343">
        <v>236128</v>
      </c>
      <c r="B88" s="878" t="s">
        <v>992</v>
      </c>
      <c r="C88" s="879"/>
      <c r="D88" s="879"/>
      <c r="E88" s="880"/>
      <c r="F88" s="887"/>
      <c r="G88" s="887"/>
    </row>
    <row r="89" spans="1:7" ht="18.75" customHeight="1">
      <c r="A89" s="343">
        <v>236129</v>
      </c>
      <c r="B89" s="878" t="s">
        <v>993</v>
      </c>
      <c r="C89" s="879"/>
      <c r="D89" s="879"/>
      <c r="E89" s="880"/>
      <c r="F89" s="887"/>
      <c r="G89" s="887"/>
    </row>
    <row r="90" spans="1:7" ht="18.75" customHeight="1">
      <c r="A90" s="343">
        <v>236130</v>
      </c>
      <c r="B90" s="878" t="s">
        <v>994</v>
      </c>
      <c r="C90" s="879"/>
      <c r="D90" s="879"/>
      <c r="E90" s="880"/>
      <c r="F90" s="887"/>
      <c r="G90" s="887"/>
    </row>
    <row r="91" spans="1:7" ht="18.75" customHeight="1">
      <c r="A91" s="343">
        <v>236131</v>
      </c>
      <c r="B91" s="878" t="s">
        <v>995</v>
      </c>
      <c r="C91" s="879"/>
      <c r="D91" s="879"/>
      <c r="E91" s="880"/>
      <c r="F91" s="887"/>
      <c r="G91" s="887"/>
    </row>
    <row r="92" spans="1:7" ht="18.75" customHeight="1">
      <c r="A92" s="343">
        <v>236132</v>
      </c>
      <c r="B92" s="878" t="s">
        <v>996</v>
      </c>
      <c r="C92" s="879"/>
      <c r="D92" s="879"/>
      <c r="E92" s="880"/>
      <c r="F92" s="887"/>
      <c r="G92" s="887"/>
    </row>
    <row r="93" spans="1:7" ht="18.75" customHeight="1">
      <c r="A93" s="343">
        <v>236133</v>
      </c>
      <c r="B93" s="878" t="s">
        <v>997</v>
      </c>
      <c r="C93" s="879"/>
      <c r="D93" s="879"/>
      <c r="E93" s="880"/>
      <c r="F93" s="887"/>
      <c r="G93" s="887"/>
    </row>
    <row r="94" spans="1:7" ht="18.75" customHeight="1">
      <c r="A94" s="343">
        <v>236134</v>
      </c>
      <c r="B94" s="878" t="s">
        <v>998</v>
      </c>
      <c r="C94" s="879"/>
      <c r="D94" s="879"/>
      <c r="E94" s="880"/>
      <c r="F94" s="887"/>
      <c r="G94" s="887"/>
    </row>
    <row r="95" spans="1:7" ht="18.75" customHeight="1">
      <c r="A95" s="343">
        <v>236135</v>
      </c>
      <c r="B95" s="878" t="s">
        <v>999</v>
      </c>
      <c r="C95" s="879"/>
      <c r="D95" s="879"/>
      <c r="E95" s="880"/>
      <c r="F95" s="887"/>
      <c r="G95" s="887"/>
    </row>
    <row r="96" spans="1:7" ht="18.75" customHeight="1">
      <c r="A96" s="343">
        <v>236136</v>
      </c>
      <c r="B96" s="878" t="s">
        <v>1001</v>
      </c>
      <c r="C96" s="879"/>
      <c r="D96" s="879"/>
      <c r="E96" s="880"/>
      <c r="F96" s="887"/>
      <c r="G96" s="887"/>
    </row>
    <row r="97" spans="1:7" ht="18.75" customHeight="1">
      <c r="A97" s="343">
        <v>236137</v>
      </c>
      <c r="B97" s="878" t="s">
        <v>1002</v>
      </c>
      <c r="C97" s="879"/>
      <c r="D97" s="879"/>
      <c r="E97" s="880"/>
      <c r="F97" s="887"/>
      <c r="G97" s="887"/>
    </row>
    <row r="98" spans="1:7" ht="18.75" customHeight="1">
      <c r="A98" s="343" t="s">
        <v>121</v>
      </c>
      <c r="B98" s="878" t="s">
        <v>122</v>
      </c>
      <c r="C98" s="879"/>
      <c r="D98" s="879"/>
      <c r="E98" s="880"/>
      <c r="F98" s="498">
        <v>248917000</v>
      </c>
      <c r="G98" s="498">
        <v>211579450</v>
      </c>
    </row>
    <row r="99" spans="1:7" ht="18.75" customHeight="1">
      <c r="A99" s="343">
        <v>236138</v>
      </c>
      <c r="B99" s="868" t="s">
        <v>394</v>
      </c>
      <c r="C99" s="869"/>
      <c r="D99" s="869"/>
      <c r="E99" s="870"/>
      <c r="F99" s="500">
        <v>396850000</v>
      </c>
      <c r="G99" s="498">
        <v>142866000</v>
      </c>
    </row>
    <row r="100" spans="1:7" ht="18.75" customHeight="1">
      <c r="A100" s="343">
        <v>236139</v>
      </c>
      <c r="B100" s="868" t="s">
        <v>395</v>
      </c>
      <c r="C100" s="869"/>
      <c r="D100" s="869"/>
      <c r="E100" s="870"/>
      <c r="F100" s="500">
        <v>456850000</v>
      </c>
      <c r="G100" s="498">
        <v>150760500</v>
      </c>
    </row>
    <row r="101" spans="1:7" ht="18.75" customHeight="1">
      <c r="A101" s="343">
        <v>236140</v>
      </c>
      <c r="B101" s="868" t="s">
        <v>396</v>
      </c>
      <c r="C101" s="869"/>
      <c r="D101" s="869"/>
      <c r="E101" s="870"/>
      <c r="F101" s="500">
        <v>309000000</v>
      </c>
      <c r="G101" s="498">
        <v>123600000</v>
      </c>
    </row>
    <row r="102" spans="1:7" ht="18.75" customHeight="1">
      <c r="A102" s="343">
        <v>236141</v>
      </c>
      <c r="B102" s="868" t="s">
        <v>397</v>
      </c>
      <c r="C102" s="869"/>
      <c r="D102" s="869"/>
      <c r="E102" s="870"/>
      <c r="F102" s="500">
        <v>164750000</v>
      </c>
      <c r="G102" s="498">
        <v>64252500</v>
      </c>
    </row>
    <row r="103" spans="1:7" ht="24.75" customHeight="1">
      <c r="A103" s="343">
        <v>236145</v>
      </c>
      <c r="B103" s="888" t="s">
        <v>331</v>
      </c>
      <c r="C103" s="889"/>
      <c r="D103" s="889"/>
      <c r="E103" s="890"/>
      <c r="F103" s="500">
        <v>1080000</v>
      </c>
      <c r="G103" s="498">
        <v>1080000</v>
      </c>
    </row>
    <row r="104" spans="1:7" ht="24.75" customHeight="1">
      <c r="A104" s="343">
        <v>236146</v>
      </c>
      <c r="B104" s="888" t="s">
        <v>697</v>
      </c>
      <c r="C104" s="889"/>
      <c r="D104" s="889"/>
      <c r="E104" s="890"/>
      <c r="F104" s="500">
        <v>300000</v>
      </c>
      <c r="G104" s="498">
        <v>300000</v>
      </c>
    </row>
    <row r="105" spans="1:7" ht="24.75" customHeight="1">
      <c r="A105" s="343">
        <v>236148</v>
      </c>
      <c r="B105" s="888" t="s">
        <v>159</v>
      </c>
      <c r="C105" s="889"/>
      <c r="D105" s="889"/>
      <c r="E105" s="890"/>
      <c r="F105" s="500">
        <v>465000</v>
      </c>
      <c r="G105" s="498">
        <v>395250</v>
      </c>
    </row>
    <row r="106" spans="1:7" ht="18.75" customHeight="1">
      <c r="A106" s="891" t="s">
        <v>961</v>
      </c>
      <c r="B106" s="892"/>
      <c r="C106" s="892"/>
      <c r="D106" s="892"/>
      <c r="E106" s="893"/>
      <c r="F106" s="605">
        <f>SUM(F42:F105)</f>
        <v>3393630000</v>
      </c>
      <c r="G106" s="605">
        <f>SUM(G43:G105)</f>
        <v>2347717820</v>
      </c>
    </row>
    <row r="107" ht="15.75" customHeight="1"/>
    <row r="108" spans="1:7" ht="18.75" customHeight="1">
      <c r="A108" s="918" t="s">
        <v>946</v>
      </c>
      <c r="B108" s="901"/>
      <c r="C108" s="901"/>
      <c r="D108" s="901"/>
      <c r="E108" s="901"/>
      <c r="F108" s="874" t="s">
        <v>954</v>
      </c>
      <c r="G108" s="875"/>
    </row>
    <row r="109" spans="1:7" ht="18.75" customHeight="1">
      <c r="A109" s="868" t="s">
        <v>916</v>
      </c>
      <c r="B109" s="869"/>
      <c r="C109" s="869"/>
      <c r="D109" s="869"/>
      <c r="E109" s="870"/>
      <c r="F109" s="876">
        <v>14000000</v>
      </c>
      <c r="G109" s="877"/>
    </row>
    <row r="110" spans="1:7" ht="18.75" customHeight="1">
      <c r="A110" s="868" t="s">
        <v>918</v>
      </c>
      <c r="B110" s="869"/>
      <c r="C110" s="869"/>
      <c r="D110" s="869"/>
      <c r="E110" s="870"/>
      <c r="F110" s="876">
        <v>19069000</v>
      </c>
      <c r="G110" s="877"/>
    </row>
    <row r="111" spans="1:7" ht="18.75" customHeight="1">
      <c r="A111" s="868" t="s">
        <v>740</v>
      </c>
      <c r="B111" s="869"/>
      <c r="C111" s="869"/>
      <c r="D111" s="869"/>
      <c r="E111" s="870"/>
      <c r="F111" s="876">
        <v>6735000</v>
      </c>
      <c r="G111" s="877"/>
    </row>
    <row r="112" spans="1:7" ht="18.75" customHeight="1">
      <c r="A112" s="868" t="s">
        <v>741</v>
      </c>
      <c r="B112" s="869"/>
      <c r="C112" s="869"/>
      <c r="D112" s="869"/>
      <c r="E112" s="870"/>
      <c r="F112" s="876">
        <v>10000000</v>
      </c>
      <c r="G112" s="877"/>
    </row>
    <row r="113" spans="1:7" ht="18.75" customHeight="1">
      <c r="A113" s="868" t="s">
        <v>742</v>
      </c>
      <c r="B113" s="869"/>
      <c r="C113" s="869"/>
      <c r="D113" s="869"/>
      <c r="E113" s="870"/>
      <c r="F113" s="876">
        <v>50000000</v>
      </c>
      <c r="G113" s="877"/>
    </row>
    <row r="114" spans="1:7" ht="18.75" customHeight="1">
      <c r="A114" s="868" t="s">
        <v>743</v>
      </c>
      <c r="B114" s="869"/>
      <c r="C114" s="869"/>
      <c r="D114" s="869"/>
      <c r="E114" s="870"/>
      <c r="F114" s="876">
        <v>50000000</v>
      </c>
      <c r="G114" s="877"/>
    </row>
    <row r="115" spans="1:7" ht="18.75" customHeight="1">
      <c r="A115" s="868" t="s">
        <v>744</v>
      </c>
      <c r="B115" s="869"/>
      <c r="C115" s="869"/>
      <c r="D115" s="869"/>
      <c r="E115" s="870"/>
      <c r="F115" s="876">
        <v>10000000</v>
      </c>
      <c r="G115" s="877"/>
    </row>
    <row r="116" spans="1:7" ht="18.75" customHeight="1">
      <c r="A116" s="871" t="s">
        <v>963</v>
      </c>
      <c r="B116" s="872"/>
      <c r="C116" s="872"/>
      <c r="D116" s="872"/>
      <c r="E116" s="873"/>
      <c r="F116" s="913">
        <f>SUM(F109:F115)</f>
        <v>159804000</v>
      </c>
      <c r="G116" s="914"/>
    </row>
    <row r="117" spans="2:6" ht="15.75" customHeight="1">
      <c r="B117" s="415"/>
      <c r="C117" s="410"/>
      <c r="D117" s="410"/>
      <c r="E117" s="410"/>
      <c r="F117" s="412"/>
    </row>
    <row r="118" spans="1:7" ht="15.75" customHeight="1">
      <c r="A118" s="915" t="s">
        <v>962</v>
      </c>
      <c r="B118" s="916"/>
      <c r="C118" s="916"/>
      <c r="D118" s="916"/>
      <c r="E118" s="917"/>
      <c r="F118" s="884">
        <f>F106+F116</f>
        <v>3553434000</v>
      </c>
      <c r="G118" s="807"/>
    </row>
    <row r="119" spans="2:6" ht="17.25" customHeight="1">
      <c r="B119" s="415"/>
      <c r="C119" s="410"/>
      <c r="D119" s="410"/>
      <c r="E119" s="410"/>
      <c r="F119" s="412"/>
    </row>
    <row r="120" spans="1:7" ht="17.25" customHeight="1">
      <c r="A120" s="871" t="s">
        <v>493</v>
      </c>
      <c r="B120" s="872"/>
      <c r="C120" s="872"/>
      <c r="D120" s="872"/>
      <c r="E120" s="873"/>
      <c r="F120" s="874" t="s">
        <v>954</v>
      </c>
      <c r="G120" s="875"/>
    </row>
    <row r="121" spans="1:7" ht="17.25" customHeight="1">
      <c r="A121" s="894" t="s">
        <v>549</v>
      </c>
      <c r="B121" s="895"/>
      <c r="C121" s="895"/>
      <c r="D121" s="895"/>
      <c r="E121" s="896"/>
      <c r="F121" s="876">
        <v>16799000</v>
      </c>
      <c r="G121" s="877"/>
    </row>
    <row r="122" spans="1:7" ht="17.25" customHeight="1">
      <c r="A122" s="894" t="s">
        <v>1080</v>
      </c>
      <c r="B122" s="895"/>
      <c r="C122" s="895"/>
      <c r="D122" s="895"/>
      <c r="E122" s="896"/>
      <c r="F122" s="876">
        <v>10800000</v>
      </c>
      <c r="G122" s="877"/>
    </row>
    <row r="123" spans="2:6" ht="17.25" customHeight="1">
      <c r="B123" s="415"/>
      <c r="C123" s="410"/>
      <c r="D123" s="410"/>
      <c r="E123" s="410"/>
      <c r="F123" s="412"/>
    </row>
    <row r="124" spans="1:7" ht="18.75" customHeight="1">
      <c r="A124" s="871" t="s">
        <v>78</v>
      </c>
      <c r="B124" s="872"/>
      <c r="C124" s="872"/>
      <c r="D124" s="872"/>
      <c r="E124" s="873"/>
      <c r="F124" s="874" t="s">
        <v>954</v>
      </c>
      <c r="G124" s="875"/>
    </row>
    <row r="125" spans="1:7" ht="18.75" customHeight="1">
      <c r="A125" s="885" t="s">
        <v>953</v>
      </c>
      <c r="B125" s="806"/>
      <c r="C125" s="806"/>
      <c r="D125" s="806"/>
      <c r="E125" s="807"/>
      <c r="F125" s="876">
        <v>7705000</v>
      </c>
      <c r="G125" s="877"/>
    </row>
    <row r="126" spans="2:6" ht="12" customHeight="1">
      <c r="B126" s="348"/>
      <c r="C126" s="348"/>
      <c r="D126" s="348"/>
      <c r="E126" s="348"/>
      <c r="F126" s="411"/>
    </row>
    <row r="127" spans="2:6" ht="18.75" customHeight="1">
      <c r="B127" s="348"/>
      <c r="C127" s="348"/>
      <c r="D127" s="348"/>
      <c r="E127" s="348"/>
      <c r="F127" s="434"/>
    </row>
    <row r="128" spans="2:6" ht="18.75" customHeight="1">
      <c r="B128" s="348"/>
      <c r="C128" s="348"/>
      <c r="D128" s="348"/>
      <c r="E128" s="348"/>
      <c r="F128" s="411"/>
    </row>
  </sheetData>
  <mergeCells count="132">
    <mergeCell ref="B104:E104"/>
    <mergeCell ref="B97:E97"/>
    <mergeCell ref="A113:E113"/>
    <mergeCell ref="F113:G113"/>
    <mergeCell ref="A108:E108"/>
    <mergeCell ref="A112:E112"/>
    <mergeCell ref="A109:E109"/>
    <mergeCell ref="B105:E105"/>
    <mergeCell ref="F124:G124"/>
    <mergeCell ref="F110:G110"/>
    <mergeCell ref="F111:G111"/>
    <mergeCell ref="A118:E118"/>
    <mergeCell ref="A122:E122"/>
    <mergeCell ref="F122:G122"/>
    <mergeCell ref="A124:E124"/>
    <mergeCell ref="F121:G121"/>
    <mergeCell ref="A116:E116"/>
    <mergeCell ref="A110:E110"/>
    <mergeCell ref="F125:G125"/>
    <mergeCell ref="F9:G9"/>
    <mergeCell ref="F14:G14"/>
    <mergeCell ref="F10:G10"/>
    <mergeCell ref="F11:G11"/>
    <mergeCell ref="F13:G13"/>
    <mergeCell ref="F112:G112"/>
    <mergeCell ref="F116:G116"/>
    <mergeCell ref="F21:G21"/>
    <mergeCell ref="F29:G29"/>
    <mergeCell ref="F56:F76"/>
    <mergeCell ref="F22:G22"/>
    <mergeCell ref="F23:G23"/>
    <mergeCell ref="F24:G24"/>
    <mergeCell ref="F25:G25"/>
    <mergeCell ref="F27:G27"/>
    <mergeCell ref="G56:G76"/>
    <mergeCell ref="B53:E53"/>
    <mergeCell ref="A25:B25"/>
    <mergeCell ref="F26:G26"/>
    <mergeCell ref="F28:G28"/>
    <mergeCell ref="A27:B27"/>
    <mergeCell ref="B51:E51"/>
    <mergeCell ref="A9:B9"/>
    <mergeCell ref="B43:E43"/>
    <mergeCell ref="A22:B22"/>
    <mergeCell ref="A14:B14"/>
    <mergeCell ref="A10:B10"/>
    <mergeCell ref="A23:B23"/>
    <mergeCell ref="B41:E41"/>
    <mergeCell ref="A28:B28"/>
    <mergeCell ref="A13:B13"/>
    <mergeCell ref="B42:E42"/>
    <mergeCell ref="A11:B11"/>
    <mergeCell ref="A21:B21"/>
    <mergeCell ref="B49:E49"/>
    <mergeCell ref="B50:E50"/>
    <mergeCell ref="B44:E44"/>
    <mergeCell ref="A29:B29"/>
    <mergeCell ref="B46:E46"/>
    <mergeCell ref="A24:B24"/>
    <mergeCell ref="A40:E40"/>
    <mergeCell ref="B68:E68"/>
    <mergeCell ref="B69:E69"/>
    <mergeCell ref="B72:E72"/>
    <mergeCell ref="B73:E73"/>
    <mergeCell ref="B74:E74"/>
    <mergeCell ref="B75:E75"/>
    <mergeCell ref="B71:E71"/>
    <mergeCell ref="B76:E76"/>
    <mergeCell ref="B65:E65"/>
    <mergeCell ref="A5:B5"/>
    <mergeCell ref="B77:E77"/>
    <mergeCell ref="B47:E47"/>
    <mergeCell ref="B48:E48"/>
    <mergeCell ref="A26:B26"/>
    <mergeCell ref="B45:E45"/>
    <mergeCell ref="B61:E61"/>
    <mergeCell ref="B62:E62"/>
    <mergeCell ref="B54:E54"/>
    <mergeCell ref="B78:E78"/>
    <mergeCell ref="B52:E52"/>
    <mergeCell ref="B60:E60"/>
    <mergeCell ref="B63:E63"/>
    <mergeCell ref="B64:E64"/>
    <mergeCell ref="B66:E66"/>
    <mergeCell ref="B67:E67"/>
    <mergeCell ref="B70:E70"/>
    <mergeCell ref="B58:E58"/>
    <mergeCell ref="B57:E57"/>
    <mergeCell ref="B89:E89"/>
    <mergeCell ref="B83:E83"/>
    <mergeCell ref="B80:E80"/>
    <mergeCell ref="B85:E85"/>
    <mergeCell ref="B81:E81"/>
    <mergeCell ref="B82:E82"/>
    <mergeCell ref="B84:E84"/>
    <mergeCell ref="B87:E87"/>
    <mergeCell ref="B88:E88"/>
    <mergeCell ref="B86:E86"/>
    <mergeCell ref="B90:E90"/>
    <mergeCell ref="B100:E100"/>
    <mergeCell ref="B96:E96"/>
    <mergeCell ref="B98:E98"/>
    <mergeCell ref="B99:E99"/>
    <mergeCell ref="B95:E95"/>
    <mergeCell ref="B91:E91"/>
    <mergeCell ref="B94:E94"/>
    <mergeCell ref="B92:E92"/>
    <mergeCell ref="A125:E125"/>
    <mergeCell ref="G77:G97"/>
    <mergeCell ref="B103:E103"/>
    <mergeCell ref="A106:E106"/>
    <mergeCell ref="A111:E111"/>
    <mergeCell ref="F77:F97"/>
    <mergeCell ref="B102:E102"/>
    <mergeCell ref="B79:E79"/>
    <mergeCell ref="B93:E93"/>
    <mergeCell ref="A121:E121"/>
    <mergeCell ref="F118:G118"/>
    <mergeCell ref="A114:E114"/>
    <mergeCell ref="F114:G114"/>
    <mergeCell ref="A115:E115"/>
    <mergeCell ref="F115:G115"/>
    <mergeCell ref="F12:G12"/>
    <mergeCell ref="A12:B12"/>
    <mergeCell ref="B101:E101"/>
    <mergeCell ref="A120:E120"/>
    <mergeCell ref="F120:G120"/>
    <mergeCell ref="F108:G108"/>
    <mergeCell ref="F109:G109"/>
    <mergeCell ref="B59:E59"/>
    <mergeCell ref="B55:E55"/>
    <mergeCell ref="B56:E56"/>
  </mergeCells>
  <printOptions horizontalCentered="1"/>
  <pageMargins left="0.3937007874015748" right="0.3937007874015748" top="0.3937007874015748" bottom="0.3937007874015748" header="0.5118110236220472" footer="0.5118110236220472"/>
  <pageSetup firstPageNumber="27" useFirstPageNumber="1" horizontalDpi="600" verticalDpi="600" orientation="portrait" paperSize="9" scale="75" r:id="rId1"/>
  <headerFooter alignWithMargins="0">
    <oddFooter>&amp;C&amp;P</oddFooter>
  </headerFooter>
  <rowBreaks count="2" manualBreakCount="2">
    <brk id="54" max="6" man="1"/>
    <brk id="106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73"/>
  <sheetViews>
    <sheetView workbookViewId="0" topLeftCell="A1">
      <pane xSplit="1" ySplit="1" topLeftCell="B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75" sqref="B75"/>
    </sheetView>
  </sheetViews>
  <sheetFormatPr defaultColWidth="9.00390625" defaultRowHeight="12.75"/>
  <cols>
    <col min="1" max="1" width="8.125" style="0" customWidth="1"/>
    <col min="2" max="2" width="59.625" style="0" customWidth="1"/>
    <col min="3" max="4" width="10.125" style="0" customWidth="1"/>
    <col min="5" max="5" width="8.375" style="0" customWidth="1"/>
    <col min="6" max="6" width="9.75390625" style="0" customWidth="1"/>
    <col min="7" max="14" width="12.375" style="0" customWidth="1"/>
  </cols>
  <sheetData>
    <row r="1" spans="1:11" ht="24" customHeight="1">
      <c r="A1" s="945" t="s">
        <v>28</v>
      </c>
      <c r="B1" s="819"/>
      <c r="C1" s="819"/>
      <c r="D1" s="819"/>
      <c r="E1" s="819"/>
      <c r="F1" s="819"/>
      <c r="G1" s="819"/>
      <c r="H1" s="819"/>
      <c r="I1" s="819"/>
      <c r="J1" s="819"/>
      <c r="K1" s="819"/>
    </row>
    <row r="2" spans="2:14" ht="13.5" customHeight="1" hidden="1">
      <c r="B2" s="485"/>
      <c r="C2" s="485"/>
      <c r="G2" s="930" t="s">
        <v>118</v>
      </c>
      <c r="H2" s="931"/>
      <c r="I2" s="931"/>
      <c r="J2" s="934"/>
      <c r="K2" s="932" t="s">
        <v>119</v>
      </c>
      <c r="L2" s="933"/>
      <c r="M2" s="930" t="s">
        <v>120</v>
      </c>
      <c r="N2" s="934"/>
    </row>
    <row r="3" spans="2:14" ht="13.5" customHeight="1">
      <c r="B3" s="485"/>
      <c r="C3" s="485"/>
      <c r="G3" s="930" t="s">
        <v>118</v>
      </c>
      <c r="H3" s="931"/>
      <c r="I3" s="931"/>
      <c r="J3" s="931"/>
      <c r="K3" s="932" t="s">
        <v>119</v>
      </c>
      <c r="L3" s="933"/>
      <c r="M3" s="930" t="s">
        <v>120</v>
      </c>
      <c r="N3" s="934"/>
    </row>
    <row r="4" spans="1:14" ht="65.25" customHeight="1">
      <c r="A4" s="732" t="s">
        <v>964</v>
      </c>
      <c r="B4" s="732" t="s">
        <v>965</v>
      </c>
      <c r="C4" s="733" t="s">
        <v>244</v>
      </c>
      <c r="D4" s="733" t="s">
        <v>245</v>
      </c>
      <c r="E4" s="734" t="s">
        <v>246</v>
      </c>
      <c r="F4" s="734" t="s">
        <v>247</v>
      </c>
      <c r="G4" s="734" t="s">
        <v>248</v>
      </c>
      <c r="H4" s="734" t="s">
        <v>249</v>
      </c>
      <c r="I4" s="735" t="s">
        <v>250</v>
      </c>
      <c r="J4" s="735" t="s">
        <v>251</v>
      </c>
      <c r="K4" s="734" t="s">
        <v>252</v>
      </c>
      <c r="L4" s="734" t="s">
        <v>253</v>
      </c>
      <c r="M4" s="734" t="s">
        <v>254</v>
      </c>
      <c r="N4" s="734" t="s">
        <v>255</v>
      </c>
    </row>
    <row r="5" spans="1:16" ht="24" customHeight="1">
      <c r="A5" s="736" t="s">
        <v>256</v>
      </c>
      <c r="B5" s="737" t="s">
        <v>257</v>
      </c>
      <c r="C5" s="738">
        <v>1308</v>
      </c>
      <c r="D5" s="738">
        <v>1308</v>
      </c>
      <c r="E5" s="739">
        <v>0</v>
      </c>
      <c r="F5" s="738">
        <v>0</v>
      </c>
      <c r="G5" s="937">
        <v>1939</v>
      </c>
      <c r="H5" s="939">
        <v>1939</v>
      </c>
      <c r="I5" s="939">
        <v>0</v>
      </c>
      <c r="J5" s="939">
        <v>0</v>
      </c>
      <c r="K5" s="740">
        <v>1428</v>
      </c>
      <c r="L5" s="741">
        <v>0</v>
      </c>
      <c r="M5" s="941">
        <v>1871</v>
      </c>
      <c r="N5" s="943">
        <v>0</v>
      </c>
      <c r="O5" s="15"/>
      <c r="P5" s="15"/>
    </row>
    <row r="6" spans="1:16" ht="24" customHeight="1">
      <c r="A6" s="736" t="s">
        <v>256</v>
      </c>
      <c r="B6" s="737" t="s">
        <v>258</v>
      </c>
      <c r="C6" s="738">
        <v>475</v>
      </c>
      <c r="D6" s="738">
        <v>361</v>
      </c>
      <c r="E6" s="739">
        <v>0</v>
      </c>
      <c r="F6" s="738">
        <v>0</v>
      </c>
      <c r="G6" s="938"/>
      <c r="H6" s="940"/>
      <c r="I6" s="940"/>
      <c r="J6" s="940"/>
      <c r="K6" s="740">
        <v>361</v>
      </c>
      <c r="L6" s="741">
        <v>0</v>
      </c>
      <c r="M6" s="942"/>
      <c r="N6" s="944"/>
      <c r="O6" s="15"/>
      <c r="P6" s="15"/>
    </row>
    <row r="7" spans="1:15" ht="24" customHeight="1">
      <c r="A7" s="736" t="s">
        <v>259</v>
      </c>
      <c r="B7" s="742" t="s">
        <v>260</v>
      </c>
      <c r="C7" s="738">
        <v>53452</v>
      </c>
      <c r="D7" s="738">
        <v>53452</v>
      </c>
      <c r="E7" s="739">
        <v>0</v>
      </c>
      <c r="F7" s="738">
        <v>0</v>
      </c>
      <c r="G7" s="743">
        <v>0</v>
      </c>
      <c r="H7" s="744">
        <v>0</v>
      </c>
      <c r="I7" s="745">
        <v>0</v>
      </c>
      <c r="J7" s="745">
        <v>0</v>
      </c>
      <c r="K7" s="740">
        <v>31004</v>
      </c>
      <c r="L7" s="741">
        <v>9969</v>
      </c>
      <c r="M7" s="745">
        <v>38358</v>
      </c>
      <c r="N7" s="746">
        <v>8701</v>
      </c>
      <c r="O7" s="15"/>
    </row>
    <row r="8" spans="1:16" ht="24" customHeight="1">
      <c r="A8" s="736" t="s">
        <v>261</v>
      </c>
      <c r="B8" s="747" t="s">
        <v>262</v>
      </c>
      <c r="C8" s="738">
        <v>32292</v>
      </c>
      <c r="D8" s="741">
        <v>32292</v>
      </c>
      <c r="E8" s="748">
        <v>50.4</v>
      </c>
      <c r="F8" s="741">
        <v>16287</v>
      </c>
      <c r="G8" s="749">
        <v>34637</v>
      </c>
      <c r="H8" s="744">
        <v>34637</v>
      </c>
      <c r="I8" s="745">
        <v>0</v>
      </c>
      <c r="J8" s="744">
        <v>0</v>
      </c>
      <c r="K8" s="740">
        <v>32297</v>
      </c>
      <c r="L8" s="741">
        <v>0</v>
      </c>
      <c r="M8" s="745">
        <v>16005</v>
      </c>
      <c r="N8" s="749">
        <v>0</v>
      </c>
      <c r="O8" s="15"/>
      <c r="P8" s="15"/>
    </row>
    <row r="9" spans="1:16" ht="33" customHeight="1">
      <c r="A9" s="736" t="s">
        <v>263</v>
      </c>
      <c r="B9" s="737" t="s">
        <v>264</v>
      </c>
      <c r="C9" s="738">
        <v>190</v>
      </c>
      <c r="D9" s="738">
        <v>190</v>
      </c>
      <c r="E9" s="739">
        <v>25</v>
      </c>
      <c r="F9" s="738">
        <v>47</v>
      </c>
      <c r="G9" s="743">
        <v>190</v>
      </c>
      <c r="H9" s="744">
        <v>190</v>
      </c>
      <c r="I9" s="745">
        <v>0</v>
      </c>
      <c r="J9" s="744">
        <v>0</v>
      </c>
      <c r="K9" s="740">
        <v>190</v>
      </c>
      <c r="L9" s="741">
        <v>0</v>
      </c>
      <c r="M9" s="745">
        <v>142</v>
      </c>
      <c r="N9" s="749">
        <v>0</v>
      </c>
      <c r="O9" s="15"/>
      <c r="P9" s="15"/>
    </row>
    <row r="10" spans="1:16" ht="24" customHeight="1">
      <c r="A10" s="736" t="s">
        <v>265</v>
      </c>
      <c r="B10" s="747" t="s">
        <v>266</v>
      </c>
      <c r="C10" s="738">
        <v>7797</v>
      </c>
      <c r="D10" s="741">
        <v>7797</v>
      </c>
      <c r="E10" s="748">
        <v>12.5</v>
      </c>
      <c r="F10" s="741">
        <v>974</v>
      </c>
      <c r="G10" s="749">
        <v>6600</v>
      </c>
      <c r="H10" s="744">
        <v>6600</v>
      </c>
      <c r="I10" s="745">
        <v>0</v>
      </c>
      <c r="J10" s="744">
        <v>0</v>
      </c>
      <c r="K10" s="740">
        <v>7311</v>
      </c>
      <c r="L10" s="741">
        <v>0</v>
      </c>
      <c r="M10" s="745">
        <v>5331</v>
      </c>
      <c r="N10" s="749">
        <v>0</v>
      </c>
      <c r="O10" s="15"/>
      <c r="P10" s="15"/>
    </row>
    <row r="11" spans="1:14" ht="24" customHeight="1">
      <c r="A11" s="736" t="s">
        <v>267</v>
      </c>
      <c r="B11" s="742" t="s">
        <v>268</v>
      </c>
      <c r="C11" s="738">
        <v>13000</v>
      </c>
      <c r="D11" s="738">
        <v>13000</v>
      </c>
      <c r="E11" s="739">
        <v>25</v>
      </c>
      <c r="F11" s="738">
        <v>2593</v>
      </c>
      <c r="G11" s="743">
        <v>13000</v>
      </c>
      <c r="H11" s="744">
        <v>13000</v>
      </c>
      <c r="I11" s="745">
        <v>0</v>
      </c>
      <c r="J11" s="745">
        <v>0</v>
      </c>
      <c r="K11" s="740">
        <v>10372</v>
      </c>
      <c r="L11" s="741">
        <v>0</v>
      </c>
      <c r="M11" s="745">
        <v>7781</v>
      </c>
      <c r="N11" s="746">
        <v>0</v>
      </c>
    </row>
    <row r="12" spans="1:14" ht="27" customHeight="1">
      <c r="A12" s="736" t="s">
        <v>269</v>
      </c>
      <c r="B12" s="742" t="s">
        <v>270</v>
      </c>
      <c r="C12" s="738">
        <v>20000</v>
      </c>
      <c r="D12" s="738">
        <v>20000</v>
      </c>
      <c r="E12" s="739">
        <v>25</v>
      </c>
      <c r="F12" s="738">
        <v>5000</v>
      </c>
      <c r="G12" s="743">
        <v>20000</v>
      </c>
      <c r="H12" s="744">
        <v>20000</v>
      </c>
      <c r="I12" s="745">
        <v>0</v>
      </c>
      <c r="J12" s="745">
        <v>0</v>
      </c>
      <c r="K12" s="740">
        <v>19816</v>
      </c>
      <c r="L12" s="741">
        <v>0</v>
      </c>
      <c r="M12" s="745">
        <v>14730</v>
      </c>
      <c r="N12" s="746">
        <v>0</v>
      </c>
    </row>
    <row r="13" spans="1:14" ht="27" customHeight="1">
      <c r="A13" s="736" t="s">
        <v>271</v>
      </c>
      <c r="B13" s="742" t="s">
        <v>272</v>
      </c>
      <c r="C13" s="738">
        <v>998</v>
      </c>
      <c r="D13" s="738">
        <v>861</v>
      </c>
      <c r="E13" s="739">
        <v>20</v>
      </c>
      <c r="F13" s="738">
        <v>172</v>
      </c>
      <c r="G13" s="743">
        <v>946</v>
      </c>
      <c r="H13" s="744">
        <v>946</v>
      </c>
      <c r="I13" s="745">
        <v>0</v>
      </c>
      <c r="J13" s="745">
        <v>0</v>
      </c>
      <c r="K13" s="740">
        <v>868</v>
      </c>
      <c r="L13" s="741">
        <v>0</v>
      </c>
      <c r="M13" s="745">
        <v>695</v>
      </c>
      <c r="N13" s="746">
        <v>0</v>
      </c>
    </row>
    <row r="14" spans="1:15" ht="27" customHeight="1">
      <c r="A14" s="736" t="s">
        <v>273</v>
      </c>
      <c r="B14" s="750" t="s">
        <v>274</v>
      </c>
      <c r="C14" s="738">
        <v>3791</v>
      </c>
      <c r="D14" s="738">
        <v>3791</v>
      </c>
      <c r="E14" s="739">
        <v>0</v>
      </c>
      <c r="F14" s="738">
        <v>0</v>
      </c>
      <c r="G14" s="743">
        <v>600</v>
      </c>
      <c r="H14" s="744">
        <v>600</v>
      </c>
      <c r="I14" s="745">
        <v>0</v>
      </c>
      <c r="J14" s="745">
        <v>0</v>
      </c>
      <c r="K14" s="740">
        <v>3521</v>
      </c>
      <c r="L14" s="741">
        <v>0</v>
      </c>
      <c r="M14" s="745">
        <v>3412</v>
      </c>
      <c r="N14" s="746">
        <v>147</v>
      </c>
      <c r="O14" s="15"/>
    </row>
    <row r="15" spans="1:15" ht="24" customHeight="1">
      <c r="A15" s="736" t="s">
        <v>275</v>
      </c>
      <c r="B15" s="742" t="s">
        <v>276</v>
      </c>
      <c r="C15" s="738">
        <v>9936</v>
      </c>
      <c r="D15" s="738">
        <v>9936</v>
      </c>
      <c r="E15" s="739">
        <v>0</v>
      </c>
      <c r="F15" s="738">
        <v>0</v>
      </c>
      <c r="G15" s="743">
        <v>500</v>
      </c>
      <c r="H15" s="744">
        <v>500</v>
      </c>
      <c r="I15" s="745">
        <v>0</v>
      </c>
      <c r="J15" s="745">
        <v>0</v>
      </c>
      <c r="K15" s="740">
        <v>3901</v>
      </c>
      <c r="L15" s="741">
        <v>1916</v>
      </c>
      <c r="M15" s="745">
        <v>3896</v>
      </c>
      <c r="N15" s="746">
        <v>2927</v>
      </c>
      <c r="O15" s="15"/>
    </row>
    <row r="16" spans="1:15" ht="24" customHeight="1">
      <c r="A16" s="736" t="s">
        <v>277</v>
      </c>
      <c r="B16" s="742" t="s">
        <v>278</v>
      </c>
      <c r="C16" s="738">
        <v>11850</v>
      </c>
      <c r="D16" s="738">
        <v>11850</v>
      </c>
      <c r="E16" s="739">
        <v>25</v>
      </c>
      <c r="F16" s="738">
        <v>3000</v>
      </c>
      <c r="G16" s="743">
        <v>11850</v>
      </c>
      <c r="H16" s="744">
        <v>11842</v>
      </c>
      <c r="I16" s="745">
        <v>0</v>
      </c>
      <c r="J16" s="745">
        <v>0</v>
      </c>
      <c r="K16" s="740">
        <v>11842</v>
      </c>
      <c r="L16" s="741">
        <v>0</v>
      </c>
      <c r="M16" s="745">
        <v>8881</v>
      </c>
      <c r="N16" s="746">
        <v>0</v>
      </c>
      <c r="O16" s="15"/>
    </row>
    <row r="17" spans="1:15" ht="24" customHeight="1">
      <c r="A17" s="736" t="s">
        <v>279</v>
      </c>
      <c r="B17" s="742" t="s">
        <v>280</v>
      </c>
      <c r="C17" s="738">
        <v>41159</v>
      </c>
      <c r="D17" s="738">
        <v>683</v>
      </c>
      <c r="E17" s="739">
        <v>100</v>
      </c>
      <c r="F17" s="738">
        <v>683</v>
      </c>
      <c r="G17" s="743">
        <v>45000</v>
      </c>
      <c r="H17" s="744">
        <v>758</v>
      </c>
      <c r="I17" s="745">
        <v>0</v>
      </c>
      <c r="J17" s="745">
        <v>0</v>
      </c>
      <c r="K17" s="740">
        <v>683</v>
      </c>
      <c r="L17" s="741">
        <v>0</v>
      </c>
      <c r="M17" s="745">
        <v>0</v>
      </c>
      <c r="N17" s="746">
        <v>0</v>
      </c>
      <c r="O17" s="15"/>
    </row>
    <row r="18" spans="1:15" ht="24" customHeight="1">
      <c r="A18" s="736" t="s">
        <v>281</v>
      </c>
      <c r="B18" s="742" t="s">
        <v>282</v>
      </c>
      <c r="C18" s="738">
        <v>28582</v>
      </c>
      <c r="D18" s="738">
        <v>26500</v>
      </c>
      <c r="E18" s="739">
        <v>25</v>
      </c>
      <c r="F18" s="738">
        <v>6625</v>
      </c>
      <c r="G18" s="743">
        <v>30000</v>
      </c>
      <c r="H18" s="744">
        <v>29000</v>
      </c>
      <c r="I18" s="745">
        <v>0</v>
      </c>
      <c r="J18" s="745">
        <v>0</v>
      </c>
      <c r="K18" s="740">
        <v>25725</v>
      </c>
      <c r="L18" s="741">
        <v>0</v>
      </c>
      <c r="M18" s="745">
        <v>19214</v>
      </c>
      <c r="N18" s="746">
        <v>0</v>
      </c>
      <c r="O18" s="15"/>
    </row>
    <row r="19" spans="1:15" ht="23.25" customHeight="1">
      <c r="A19" s="751" t="s">
        <v>283</v>
      </c>
      <c r="B19" s="752" t="s">
        <v>284</v>
      </c>
      <c r="C19" s="753">
        <v>4700</v>
      </c>
      <c r="D19" s="753">
        <v>4700</v>
      </c>
      <c r="E19" s="754">
        <v>12.5</v>
      </c>
      <c r="F19" s="753">
        <v>587</v>
      </c>
      <c r="G19" s="755">
        <v>4700</v>
      </c>
      <c r="H19" s="756">
        <v>3601</v>
      </c>
      <c r="I19" s="756">
        <v>0</v>
      </c>
      <c r="J19" s="756">
        <v>0</v>
      </c>
      <c r="K19" s="754">
        <v>2521</v>
      </c>
      <c r="L19" s="753">
        <v>0</v>
      </c>
      <c r="M19" s="756">
        <v>2206</v>
      </c>
      <c r="N19" s="755">
        <v>0</v>
      </c>
      <c r="O19" s="15"/>
    </row>
    <row r="20" spans="1:15" ht="24" customHeight="1">
      <c r="A20" s="736" t="s">
        <v>285</v>
      </c>
      <c r="B20" s="742" t="s">
        <v>286</v>
      </c>
      <c r="C20" s="738">
        <v>1404</v>
      </c>
      <c r="D20" s="738">
        <v>1404</v>
      </c>
      <c r="E20" s="739">
        <v>0</v>
      </c>
      <c r="F20" s="738">
        <v>0</v>
      </c>
      <c r="G20" s="743">
        <v>1404</v>
      </c>
      <c r="H20" s="744">
        <v>200</v>
      </c>
      <c r="I20" s="745">
        <v>1204</v>
      </c>
      <c r="J20" s="745">
        <v>0</v>
      </c>
      <c r="K20" s="740">
        <v>188</v>
      </c>
      <c r="L20" s="741">
        <v>0</v>
      </c>
      <c r="M20" s="745">
        <v>0</v>
      </c>
      <c r="N20" s="746">
        <v>188</v>
      </c>
      <c r="O20" s="15"/>
    </row>
    <row r="21" spans="1:15" ht="24" customHeight="1">
      <c r="A21" s="736" t="s">
        <v>287</v>
      </c>
      <c r="B21" s="737" t="s">
        <v>288</v>
      </c>
      <c r="C21" s="738">
        <v>897</v>
      </c>
      <c r="D21" s="738">
        <v>897</v>
      </c>
      <c r="E21" s="757">
        <v>20</v>
      </c>
      <c r="F21" s="738">
        <v>179</v>
      </c>
      <c r="G21" s="743">
        <v>897</v>
      </c>
      <c r="H21" s="744">
        <v>897</v>
      </c>
      <c r="I21" s="745">
        <v>0</v>
      </c>
      <c r="J21" s="745">
        <v>0</v>
      </c>
      <c r="K21" s="740">
        <v>609</v>
      </c>
      <c r="L21" s="741">
        <v>62</v>
      </c>
      <c r="M21" s="745">
        <v>0</v>
      </c>
      <c r="N21" s="746">
        <v>486</v>
      </c>
      <c r="O21" s="15"/>
    </row>
    <row r="22" spans="1:15" ht="24" customHeight="1">
      <c r="A22" s="736" t="s">
        <v>289</v>
      </c>
      <c r="B22" s="742" t="s">
        <v>290</v>
      </c>
      <c r="C22" s="738">
        <v>1050</v>
      </c>
      <c r="D22" s="738">
        <v>1050</v>
      </c>
      <c r="E22" s="739">
        <v>0</v>
      </c>
      <c r="F22" s="738">
        <v>0</v>
      </c>
      <c r="G22" s="743">
        <v>1050</v>
      </c>
      <c r="H22" s="744">
        <v>245</v>
      </c>
      <c r="I22" s="745">
        <v>805</v>
      </c>
      <c r="J22" s="745">
        <v>0</v>
      </c>
      <c r="K22" s="740">
        <v>204</v>
      </c>
      <c r="L22" s="741">
        <v>384</v>
      </c>
      <c r="M22" s="745">
        <v>0</v>
      </c>
      <c r="N22" s="746">
        <v>0</v>
      </c>
      <c r="O22" s="15"/>
    </row>
    <row r="23" spans="1:15" ht="24" customHeight="1">
      <c r="A23" s="758">
        <v>236100</v>
      </c>
      <c r="B23" s="742" t="s">
        <v>291</v>
      </c>
      <c r="C23" s="738">
        <v>5919</v>
      </c>
      <c r="D23" s="738">
        <v>5919</v>
      </c>
      <c r="E23" s="757">
        <v>48</v>
      </c>
      <c r="F23" s="738">
        <v>2889</v>
      </c>
      <c r="G23" s="743">
        <v>5919</v>
      </c>
      <c r="H23" s="744">
        <v>4370</v>
      </c>
      <c r="I23" s="745">
        <v>1549</v>
      </c>
      <c r="J23" s="745">
        <v>0</v>
      </c>
      <c r="K23" s="740">
        <v>244</v>
      </c>
      <c r="L23" s="741">
        <v>5526</v>
      </c>
      <c r="M23" s="745">
        <v>0</v>
      </c>
      <c r="N23" s="746">
        <v>0</v>
      </c>
      <c r="O23" s="15"/>
    </row>
    <row r="24" spans="1:15" ht="24" customHeight="1">
      <c r="A24" s="758">
        <v>236101</v>
      </c>
      <c r="B24" s="737" t="s">
        <v>292</v>
      </c>
      <c r="C24" s="738">
        <v>1302</v>
      </c>
      <c r="D24" s="738">
        <v>1302</v>
      </c>
      <c r="E24" s="757">
        <v>25</v>
      </c>
      <c r="F24" s="738">
        <v>326</v>
      </c>
      <c r="G24" s="743">
        <v>570</v>
      </c>
      <c r="H24" s="744">
        <v>570</v>
      </c>
      <c r="I24" s="745">
        <v>0</v>
      </c>
      <c r="J24" s="745">
        <v>0</v>
      </c>
      <c r="K24" s="740">
        <v>109</v>
      </c>
      <c r="L24" s="741">
        <v>781</v>
      </c>
      <c r="M24" s="745">
        <v>727</v>
      </c>
      <c r="N24" s="746">
        <v>0</v>
      </c>
      <c r="O24" s="15"/>
    </row>
    <row r="25" spans="1:14" ht="24.75" customHeight="1">
      <c r="A25" s="736" t="s">
        <v>970</v>
      </c>
      <c r="B25" s="742" t="s">
        <v>295</v>
      </c>
      <c r="C25" s="738">
        <v>70029</v>
      </c>
      <c r="D25" s="738">
        <v>70029</v>
      </c>
      <c r="E25" s="739">
        <v>0</v>
      </c>
      <c r="F25" s="738">
        <v>0</v>
      </c>
      <c r="G25" s="743">
        <v>60629</v>
      </c>
      <c r="H25" s="744">
        <v>34200</v>
      </c>
      <c r="I25" s="745">
        <v>0</v>
      </c>
      <c r="J25" s="745">
        <v>26429</v>
      </c>
      <c r="K25" s="740">
        <v>35316</v>
      </c>
      <c r="L25" s="741">
        <v>7885</v>
      </c>
      <c r="M25" s="745">
        <v>11596</v>
      </c>
      <c r="N25" s="746">
        <v>25038</v>
      </c>
    </row>
    <row r="26" spans="1:16" ht="27" customHeight="1">
      <c r="A26" s="736" t="s">
        <v>966</v>
      </c>
      <c r="B26" s="737" t="s">
        <v>296</v>
      </c>
      <c r="C26" s="738">
        <v>28230</v>
      </c>
      <c r="D26" s="741">
        <v>25215</v>
      </c>
      <c r="E26" s="748">
        <v>12.5</v>
      </c>
      <c r="F26" s="741">
        <v>3152</v>
      </c>
      <c r="G26" s="749">
        <v>21000</v>
      </c>
      <c r="H26" s="744">
        <v>14000</v>
      </c>
      <c r="I26" s="745">
        <v>0</v>
      </c>
      <c r="J26" s="744">
        <v>7000</v>
      </c>
      <c r="K26" s="740">
        <v>21859</v>
      </c>
      <c r="L26" s="741">
        <v>595</v>
      </c>
      <c r="M26" s="745">
        <v>18257</v>
      </c>
      <c r="N26" s="749">
        <v>1372</v>
      </c>
      <c r="O26" s="15"/>
      <c r="P26" s="15"/>
    </row>
    <row r="27" spans="1:15" ht="27" customHeight="1">
      <c r="A27" s="736" t="s">
        <v>967</v>
      </c>
      <c r="B27" s="742" t="s">
        <v>297</v>
      </c>
      <c r="C27" s="738">
        <v>121654</v>
      </c>
      <c r="D27" s="738">
        <v>156581</v>
      </c>
      <c r="E27" s="757">
        <v>10</v>
      </c>
      <c r="F27" s="738">
        <v>15591</v>
      </c>
      <c r="G27" s="743">
        <v>20680</v>
      </c>
      <c r="H27" s="744">
        <v>11380</v>
      </c>
      <c r="I27" s="745">
        <v>7161</v>
      </c>
      <c r="J27" s="745">
        <v>2139</v>
      </c>
      <c r="K27" s="740">
        <v>31346</v>
      </c>
      <c r="L27" s="741">
        <v>21159</v>
      </c>
      <c r="M27" s="745">
        <v>22856</v>
      </c>
      <c r="N27" s="746">
        <v>15429</v>
      </c>
      <c r="O27" s="15"/>
    </row>
    <row r="28" spans="1:15" ht="27" customHeight="1">
      <c r="A28" s="736" t="s">
        <v>392</v>
      </c>
      <c r="B28" s="742" t="s">
        <v>298</v>
      </c>
      <c r="C28" s="738">
        <v>54264</v>
      </c>
      <c r="D28" s="759">
        <v>47102</v>
      </c>
      <c r="E28" s="757">
        <v>11.4</v>
      </c>
      <c r="F28" s="738">
        <v>5377</v>
      </c>
      <c r="G28" s="743">
        <v>8103</v>
      </c>
      <c r="H28" s="744">
        <v>5503</v>
      </c>
      <c r="I28" s="745">
        <v>897</v>
      </c>
      <c r="J28" s="745">
        <v>1703</v>
      </c>
      <c r="K28" s="740">
        <v>16554</v>
      </c>
      <c r="L28" s="741">
        <v>1643</v>
      </c>
      <c r="M28" s="745">
        <v>12070</v>
      </c>
      <c r="N28" s="746">
        <v>1198</v>
      </c>
      <c r="O28" s="15"/>
    </row>
    <row r="29" spans="1:15" ht="27" customHeight="1">
      <c r="A29" s="736" t="s">
        <v>968</v>
      </c>
      <c r="B29" s="742" t="s">
        <v>299</v>
      </c>
      <c r="C29" s="738">
        <v>136100</v>
      </c>
      <c r="D29" s="738">
        <v>130366</v>
      </c>
      <c r="E29" s="757">
        <v>13</v>
      </c>
      <c r="F29" s="738">
        <v>16947</v>
      </c>
      <c r="G29" s="743">
        <v>19515</v>
      </c>
      <c r="H29" s="744">
        <v>11215</v>
      </c>
      <c r="I29" s="745">
        <v>7634</v>
      </c>
      <c r="J29" s="745">
        <v>666</v>
      </c>
      <c r="K29" s="740">
        <v>32282</v>
      </c>
      <c r="L29" s="741">
        <v>22411</v>
      </c>
      <c r="M29" s="745">
        <v>23539</v>
      </c>
      <c r="N29" s="746">
        <v>16341</v>
      </c>
      <c r="O29" s="15"/>
    </row>
    <row r="30" spans="1:15" ht="26.25" customHeight="1">
      <c r="A30" s="736" t="s">
        <v>460</v>
      </c>
      <c r="B30" s="742" t="s">
        <v>300</v>
      </c>
      <c r="C30" s="738">
        <v>40978</v>
      </c>
      <c r="D30" s="738">
        <v>33984</v>
      </c>
      <c r="E30" s="757">
        <v>12</v>
      </c>
      <c r="F30" s="738">
        <v>3947</v>
      </c>
      <c r="G30" s="743">
        <v>5800</v>
      </c>
      <c r="H30" s="744">
        <v>2000</v>
      </c>
      <c r="I30" s="745">
        <v>3423</v>
      </c>
      <c r="J30" s="745">
        <v>377</v>
      </c>
      <c r="K30" s="740">
        <v>7099</v>
      </c>
      <c r="L30" s="741">
        <v>3238</v>
      </c>
      <c r="M30" s="745">
        <v>6734</v>
      </c>
      <c r="N30" s="746">
        <v>2715</v>
      </c>
      <c r="O30" s="15"/>
    </row>
    <row r="31" spans="1:14" ht="27" customHeight="1">
      <c r="A31" s="736" t="s">
        <v>969</v>
      </c>
      <c r="B31" s="742" t="s">
        <v>301</v>
      </c>
      <c r="C31" s="738">
        <v>97037</v>
      </c>
      <c r="D31" s="738">
        <v>69870</v>
      </c>
      <c r="E31" s="739">
        <v>9.5</v>
      </c>
      <c r="F31" s="738">
        <v>5651</v>
      </c>
      <c r="G31" s="743">
        <v>8988</v>
      </c>
      <c r="H31" s="744">
        <v>7006</v>
      </c>
      <c r="I31" s="745">
        <v>0</v>
      </c>
      <c r="J31" s="745">
        <v>1982</v>
      </c>
      <c r="K31" s="740">
        <v>14245</v>
      </c>
      <c r="L31" s="741">
        <v>32782</v>
      </c>
      <c r="M31" s="745">
        <v>12498</v>
      </c>
      <c r="N31" s="746">
        <v>30015</v>
      </c>
    </row>
    <row r="32" spans="1:15" ht="21" customHeight="1">
      <c r="A32" s="736" t="s">
        <v>459</v>
      </c>
      <c r="B32" s="742" t="s">
        <v>498</v>
      </c>
      <c r="C32" s="738">
        <v>9625</v>
      </c>
      <c r="D32" s="738">
        <v>9625</v>
      </c>
      <c r="E32" s="739">
        <v>0</v>
      </c>
      <c r="F32" s="738">
        <v>0</v>
      </c>
      <c r="G32" s="743">
        <v>1000</v>
      </c>
      <c r="H32" s="744">
        <v>658</v>
      </c>
      <c r="I32" s="745">
        <v>0</v>
      </c>
      <c r="J32" s="745">
        <v>342</v>
      </c>
      <c r="K32" s="740">
        <v>4716</v>
      </c>
      <c r="L32" s="741">
        <v>828</v>
      </c>
      <c r="M32" s="745">
        <v>4486</v>
      </c>
      <c r="N32" s="746">
        <v>1960</v>
      </c>
      <c r="O32" s="15"/>
    </row>
    <row r="33" spans="1:15" ht="24" customHeight="1">
      <c r="A33" s="736" t="s">
        <v>971</v>
      </c>
      <c r="B33" s="742" t="s">
        <v>302</v>
      </c>
      <c r="C33" s="738">
        <v>4616</v>
      </c>
      <c r="D33" s="738">
        <v>4616</v>
      </c>
      <c r="E33" s="739">
        <v>100</v>
      </c>
      <c r="F33" s="738">
        <v>4616</v>
      </c>
      <c r="G33" s="743">
        <v>4616</v>
      </c>
      <c r="H33" s="744">
        <v>4275</v>
      </c>
      <c r="I33" s="745">
        <v>0</v>
      </c>
      <c r="J33" s="745">
        <v>341</v>
      </c>
      <c r="K33" s="740">
        <v>4274</v>
      </c>
      <c r="L33" s="741">
        <v>0</v>
      </c>
      <c r="M33" s="745">
        <v>0</v>
      </c>
      <c r="N33" s="746">
        <v>0</v>
      </c>
      <c r="O33" s="15"/>
    </row>
    <row r="34" spans="1:15" ht="24" customHeight="1">
      <c r="A34" s="736" t="s">
        <v>973</v>
      </c>
      <c r="B34" s="742" t="s">
        <v>303</v>
      </c>
      <c r="C34" s="738">
        <v>202050</v>
      </c>
      <c r="D34" s="738">
        <v>202050</v>
      </c>
      <c r="E34" s="739">
        <v>25</v>
      </c>
      <c r="F34" s="738">
        <v>50512</v>
      </c>
      <c r="G34" s="743">
        <v>30000</v>
      </c>
      <c r="H34" s="744">
        <v>10200</v>
      </c>
      <c r="I34" s="745">
        <v>14800</v>
      </c>
      <c r="J34" s="745">
        <v>5000</v>
      </c>
      <c r="K34" s="740">
        <v>8456</v>
      </c>
      <c r="L34" s="741">
        <v>13488</v>
      </c>
      <c r="M34" s="745">
        <v>0</v>
      </c>
      <c r="N34" s="746">
        <v>0</v>
      </c>
      <c r="O34" s="15"/>
    </row>
    <row r="35" spans="1:15" ht="24" customHeight="1">
      <c r="A35" s="736" t="s">
        <v>974</v>
      </c>
      <c r="B35" s="742" t="s">
        <v>957</v>
      </c>
      <c r="C35" s="738">
        <v>9131</v>
      </c>
      <c r="D35" s="738">
        <v>9131</v>
      </c>
      <c r="E35" s="757">
        <v>25</v>
      </c>
      <c r="F35" s="738">
        <v>2283</v>
      </c>
      <c r="G35" s="743">
        <v>9131</v>
      </c>
      <c r="H35" s="744">
        <v>7720</v>
      </c>
      <c r="I35" s="745">
        <v>0</v>
      </c>
      <c r="J35" s="745">
        <v>1411</v>
      </c>
      <c r="K35" s="740">
        <v>4565</v>
      </c>
      <c r="L35" s="741">
        <v>2</v>
      </c>
      <c r="M35" s="745">
        <v>0</v>
      </c>
      <c r="N35" s="746">
        <v>51</v>
      </c>
      <c r="O35" s="15"/>
    </row>
    <row r="36" spans="1:15" ht="24" customHeight="1">
      <c r="A36" s="736" t="s">
        <v>623</v>
      </c>
      <c r="B36" s="742" t="s">
        <v>304</v>
      </c>
      <c r="C36" s="738">
        <v>778</v>
      </c>
      <c r="D36" s="738">
        <v>778</v>
      </c>
      <c r="E36" s="757">
        <v>15</v>
      </c>
      <c r="F36" s="738">
        <v>117</v>
      </c>
      <c r="G36" s="743">
        <v>795</v>
      </c>
      <c r="H36" s="744">
        <v>0</v>
      </c>
      <c r="I36" s="745">
        <v>557</v>
      </c>
      <c r="J36" s="744">
        <v>238</v>
      </c>
      <c r="K36" s="740">
        <v>0</v>
      </c>
      <c r="L36" s="741">
        <v>557</v>
      </c>
      <c r="M36" s="745">
        <v>0</v>
      </c>
      <c r="N36" s="746">
        <v>0</v>
      </c>
      <c r="O36" s="15"/>
    </row>
    <row r="37" spans="2:14" ht="13.5" customHeight="1">
      <c r="B37" s="485"/>
      <c r="C37" s="485"/>
      <c r="G37" s="930" t="s">
        <v>118</v>
      </c>
      <c r="H37" s="931"/>
      <c r="I37" s="931"/>
      <c r="J37" s="931"/>
      <c r="K37" s="932" t="s">
        <v>119</v>
      </c>
      <c r="L37" s="933"/>
      <c r="M37" s="930" t="s">
        <v>120</v>
      </c>
      <c r="N37" s="934"/>
    </row>
    <row r="38" spans="1:14" ht="65.25" customHeight="1">
      <c r="A38" s="732" t="s">
        <v>964</v>
      </c>
      <c r="B38" s="732" t="s">
        <v>965</v>
      </c>
      <c r="C38" s="733" t="s">
        <v>305</v>
      </c>
      <c r="D38" s="733" t="s">
        <v>306</v>
      </c>
      <c r="E38" s="734" t="s">
        <v>246</v>
      </c>
      <c r="F38" s="734" t="s">
        <v>247</v>
      </c>
      <c r="G38" s="734" t="s">
        <v>248</v>
      </c>
      <c r="H38" s="734" t="s">
        <v>249</v>
      </c>
      <c r="I38" s="735" t="s">
        <v>307</v>
      </c>
      <c r="J38" s="735" t="s">
        <v>251</v>
      </c>
      <c r="K38" s="734" t="s">
        <v>252</v>
      </c>
      <c r="L38" s="734" t="s">
        <v>253</v>
      </c>
      <c r="M38" s="734" t="s">
        <v>254</v>
      </c>
      <c r="N38" s="734" t="s">
        <v>255</v>
      </c>
    </row>
    <row r="39" spans="1:15" ht="24" customHeight="1">
      <c r="A39" s="758">
        <v>236108</v>
      </c>
      <c r="B39" s="742" t="s">
        <v>699</v>
      </c>
      <c r="C39" s="738">
        <v>12000</v>
      </c>
      <c r="D39" s="738">
        <v>12000</v>
      </c>
      <c r="E39" s="757">
        <v>10</v>
      </c>
      <c r="F39" s="738">
        <v>1200</v>
      </c>
      <c r="G39" s="755">
        <v>12000</v>
      </c>
      <c r="H39" s="744">
        <v>0</v>
      </c>
      <c r="I39" s="745">
        <v>50</v>
      </c>
      <c r="J39" s="760">
        <v>11950</v>
      </c>
      <c r="K39" s="740">
        <v>0</v>
      </c>
      <c r="L39" s="741">
        <v>8</v>
      </c>
      <c r="M39" s="745">
        <v>0</v>
      </c>
      <c r="N39" s="746">
        <v>0</v>
      </c>
      <c r="O39" s="15"/>
    </row>
    <row r="40" spans="1:15" ht="24" customHeight="1">
      <c r="A40" s="736" t="s">
        <v>1090</v>
      </c>
      <c r="B40" s="737" t="s">
        <v>308</v>
      </c>
      <c r="C40" s="738">
        <v>141589</v>
      </c>
      <c r="D40" s="738">
        <v>141589</v>
      </c>
      <c r="E40" s="757">
        <v>7.6</v>
      </c>
      <c r="F40" s="738">
        <v>10768</v>
      </c>
      <c r="G40" s="935">
        <v>700000</v>
      </c>
      <c r="H40" s="744">
        <v>1200</v>
      </c>
      <c r="I40" s="745">
        <v>0</v>
      </c>
      <c r="J40" s="923">
        <v>557340</v>
      </c>
      <c r="K40" s="740">
        <v>439</v>
      </c>
      <c r="L40" s="741">
        <v>6</v>
      </c>
      <c r="M40" s="745">
        <v>0</v>
      </c>
      <c r="N40" s="746">
        <v>0</v>
      </c>
      <c r="O40" s="15"/>
    </row>
    <row r="41" spans="1:15" ht="24" customHeight="1">
      <c r="A41" s="736" t="s">
        <v>1091</v>
      </c>
      <c r="B41" s="737" t="s">
        <v>309</v>
      </c>
      <c r="C41" s="738">
        <v>98462</v>
      </c>
      <c r="D41" s="738">
        <v>98462</v>
      </c>
      <c r="E41" s="757">
        <v>7.5</v>
      </c>
      <c r="F41" s="738">
        <v>7385</v>
      </c>
      <c r="G41" s="924"/>
      <c r="H41" s="744">
        <v>4200</v>
      </c>
      <c r="I41" s="745">
        <v>10800</v>
      </c>
      <c r="J41" s="936"/>
      <c r="K41" s="740">
        <v>4176</v>
      </c>
      <c r="L41" s="741">
        <v>9501</v>
      </c>
      <c r="M41" s="745">
        <v>0</v>
      </c>
      <c r="N41" s="746">
        <v>0</v>
      </c>
      <c r="O41" s="15"/>
    </row>
    <row r="42" spans="1:15" ht="24" customHeight="1">
      <c r="A42" s="736" t="s">
        <v>1092</v>
      </c>
      <c r="B42" s="737" t="s">
        <v>310</v>
      </c>
      <c r="C42" s="738">
        <v>267801</v>
      </c>
      <c r="D42" s="738">
        <v>267801</v>
      </c>
      <c r="E42" s="757">
        <v>7.5</v>
      </c>
      <c r="F42" s="738">
        <v>20085</v>
      </c>
      <c r="G42" s="924"/>
      <c r="H42" s="744">
        <v>6000</v>
      </c>
      <c r="I42" s="745">
        <v>1000</v>
      </c>
      <c r="J42" s="936"/>
      <c r="K42" s="740">
        <v>5917</v>
      </c>
      <c r="L42" s="741">
        <v>827</v>
      </c>
      <c r="M42" s="745">
        <v>0</v>
      </c>
      <c r="N42" s="746">
        <v>0</v>
      </c>
      <c r="O42" s="15"/>
    </row>
    <row r="43" spans="1:15" ht="21" customHeight="1">
      <c r="A43" s="736" t="s">
        <v>1093</v>
      </c>
      <c r="B43" s="737" t="s">
        <v>311</v>
      </c>
      <c r="C43" s="738">
        <v>84204</v>
      </c>
      <c r="D43" s="738">
        <v>84204</v>
      </c>
      <c r="E43" s="757">
        <v>10.4</v>
      </c>
      <c r="F43" s="738">
        <v>8783</v>
      </c>
      <c r="G43" s="924"/>
      <c r="H43" s="744">
        <v>2700</v>
      </c>
      <c r="I43" s="745">
        <v>38300</v>
      </c>
      <c r="J43" s="936"/>
      <c r="K43" s="740">
        <v>1858</v>
      </c>
      <c r="L43" s="741">
        <v>29009</v>
      </c>
      <c r="M43" s="745">
        <v>0</v>
      </c>
      <c r="N43" s="746">
        <v>0</v>
      </c>
      <c r="O43" s="15"/>
    </row>
    <row r="44" spans="1:15" ht="24" customHeight="1">
      <c r="A44" s="736" t="s">
        <v>1094</v>
      </c>
      <c r="B44" s="737" t="s">
        <v>312</v>
      </c>
      <c r="C44" s="738">
        <v>305088</v>
      </c>
      <c r="D44" s="738">
        <v>305088</v>
      </c>
      <c r="E44" s="757">
        <v>7.5</v>
      </c>
      <c r="F44" s="738">
        <v>22882</v>
      </c>
      <c r="G44" s="924"/>
      <c r="H44" s="744">
        <v>5500</v>
      </c>
      <c r="I44" s="745">
        <v>9500</v>
      </c>
      <c r="J44" s="936"/>
      <c r="K44" s="740">
        <v>5088</v>
      </c>
      <c r="L44" s="741">
        <v>5096</v>
      </c>
      <c r="M44" s="745">
        <v>0</v>
      </c>
      <c r="N44" s="746">
        <v>0</v>
      </c>
      <c r="O44" s="15"/>
    </row>
    <row r="45" spans="1:15" ht="24" customHeight="1">
      <c r="A45" s="736" t="s">
        <v>313</v>
      </c>
      <c r="B45" s="737" t="s">
        <v>314</v>
      </c>
      <c r="C45" s="738">
        <v>20000</v>
      </c>
      <c r="D45" s="738">
        <v>0</v>
      </c>
      <c r="E45" s="757">
        <v>15</v>
      </c>
      <c r="F45" s="738">
        <v>0</v>
      </c>
      <c r="G45" s="924"/>
      <c r="H45" s="744">
        <v>2000</v>
      </c>
      <c r="I45" s="745">
        <v>0</v>
      </c>
      <c r="J45" s="936"/>
      <c r="K45" s="740">
        <v>332</v>
      </c>
      <c r="L45" s="741">
        <v>1703</v>
      </c>
      <c r="M45" s="745">
        <v>0</v>
      </c>
      <c r="N45" s="746">
        <v>0</v>
      </c>
      <c r="O45" s="15"/>
    </row>
    <row r="46" spans="1:15" ht="24" customHeight="1">
      <c r="A46" s="736" t="s">
        <v>1095</v>
      </c>
      <c r="B46" s="737" t="s">
        <v>315</v>
      </c>
      <c r="C46" s="738">
        <v>51598</v>
      </c>
      <c r="D46" s="738">
        <v>51598</v>
      </c>
      <c r="E46" s="757">
        <v>10</v>
      </c>
      <c r="F46" s="738">
        <v>5160</v>
      </c>
      <c r="G46" s="924"/>
      <c r="H46" s="744">
        <v>2100</v>
      </c>
      <c r="I46" s="745">
        <v>0</v>
      </c>
      <c r="J46" s="936"/>
      <c r="K46" s="740">
        <v>598</v>
      </c>
      <c r="L46" s="741">
        <v>179</v>
      </c>
      <c r="M46" s="745">
        <v>0</v>
      </c>
      <c r="N46" s="746">
        <v>0</v>
      </c>
      <c r="O46" s="15"/>
    </row>
    <row r="47" spans="1:15" ht="24" customHeight="1">
      <c r="A47" s="758">
        <v>236102</v>
      </c>
      <c r="B47" s="737" t="s">
        <v>316</v>
      </c>
      <c r="C47" s="738">
        <v>164689</v>
      </c>
      <c r="D47" s="738">
        <v>164689</v>
      </c>
      <c r="E47" s="757">
        <v>7.5</v>
      </c>
      <c r="F47" s="738">
        <v>12352</v>
      </c>
      <c r="G47" s="924"/>
      <c r="H47" s="744">
        <v>6000</v>
      </c>
      <c r="I47" s="745">
        <v>40000</v>
      </c>
      <c r="J47" s="936"/>
      <c r="K47" s="740">
        <v>5236</v>
      </c>
      <c r="L47" s="741">
        <v>30389</v>
      </c>
      <c r="M47" s="745">
        <v>0</v>
      </c>
      <c r="N47" s="746">
        <v>0</v>
      </c>
      <c r="O47" s="15"/>
    </row>
    <row r="48" spans="1:15" ht="24" customHeight="1">
      <c r="A48" s="758">
        <v>236103</v>
      </c>
      <c r="B48" s="737" t="s">
        <v>317</v>
      </c>
      <c r="C48" s="738">
        <v>140000</v>
      </c>
      <c r="D48" s="738">
        <v>140000</v>
      </c>
      <c r="E48" s="757">
        <v>7.5</v>
      </c>
      <c r="F48" s="738">
        <v>10500</v>
      </c>
      <c r="G48" s="924"/>
      <c r="H48" s="744">
        <v>250</v>
      </c>
      <c r="I48" s="745">
        <v>1500</v>
      </c>
      <c r="J48" s="936"/>
      <c r="K48" s="740">
        <v>234</v>
      </c>
      <c r="L48" s="741">
        <v>1379</v>
      </c>
      <c r="M48" s="745">
        <v>0</v>
      </c>
      <c r="N48" s="746">
        <v>0</v>
      </c>
      <c r="O48" s="15"/>
    </row>
    <row r="49" spans="1:15" ht="24" customHeight="1">
      <c r="A49" s="758">
        <v>236104</v>
      </c>
      <c r="B49" s="737" t="s">
        <v>318</v>
      </c>
      <c r="C49" s="738">
        <v>80000</v>
      </c>
      <c r="D49" s="738">
        <v>80000</v>
      </c>
      <c r="E49" s="757">
        <v>7.5</v>
      </c>
      <c r="F49" s="738">
        <v>6000</v>
      </c>
      <c r="G49" s="924"/>
      <c r="H49" s="744">
        <v>50</v>
      </c>
      <c r="I49" s="745">
        <v>650</v>
      </c>
      <c r="J49" s="936"/>
      <c r="K49" s="740">
        <v>0</v>
      </c>
      <c r="L49" s="741">
        <v>376</v>
      </c>
      <c r="M49" s="745">
        <v>0</v>
      </c>
      <c r="N49" s="746">
        <v>0</v>
      </c>
      <c r="O49" s="15"/>
    </row>
    <row r="50" spans="1:15" ht="24" customHeight="1">
      <c r="A50" s="758">
        <v>236105</v>
      </c>
      <c r="B50" s="737" t="s">
        <v>319</v>
      </c>
      <c r="C50" s="738">
        <v>150000</v>
      </c>
      <c r="D50" s="738">
        <v>150000</v>
      </c>
      <c r="E50" s="757">
        <v>7.5</v>
      </c>
      <c r="F50" s="738">
        <v>11250</v>
      </c>
      <c r="G50" s="924"/>
      <c r="H50" s="744">
        <v>250</v>
      </c>
      <c r="I50" s="745">
        <v>0</v>
      </c>
      <c r="J50" s="936"/>
      <c r="K50" s="740">
        <v>220</v>
      </c>
      <c r="L50" s="741">
        <v>0</v>
      </c>
      <c r="M50" s="745">
        <v>0</v>
      </c>
      <c r="N50" s="746">
        <v>0</v>
      </c>
      <c r="O50" s="15"/>
    </row>
    <row r="51" spans="1:15" ht="24" customHeight="1">
      <c r="A51" s="758">
        <v>236106</v>
      </c>
      <c r="B51" s="737" t="s">
        <v>320</v>
      </c>
      <c r="C51" s="738">
        <v>50000</v>
      </c>
      <c r="D51" s="738">
        <v>50000</v>
      </c>
      <c r="E51" s="757">
        <v>7.5</v>
      </c>
      <c r="F51" s="738">
        <v>3750</v>
      </c>
      <c r="G51" s="924"/>
      <c r="H51" s="744">
        <v>800</v>
      </c>
      <c r="I51" s="745">
        <v>0</v>
      </c>
      <c r="J51" s="936"/>
      <c r="K51" s="740">
        <v>774</v>
      </c>
      <c r="L51" s="741">
        <v>0</v>
      </c>
      <c r="M51" s="745">
        <v>0</v>
      </c>
      <c r="N51" s="746">
        <v>0</v>
      </c>
      <c r="O51" s="15"/>
    </row>
    <row r="52" spans="1:15" ht="24" customHeight="1">
      <c r="A52" s="758">
        <v>236107</v>
      </c>
      <c r="B52" s="737" t="s">
        <v>321</v>
      </c>
      <c r="C52" s="738">
        <v>55000</v>
      </c>
      <c r="D52" s="738">
        <v>55000</v>
      </c>
      <c r="E52" s="757">
        <v>7.5</v>
      </c>
      <c r="F52" s="738">
        <v>4125</v>
      </c>
      <c r="G52" s="924"/>
      <c r="H52" s="744">
        <v>1650</v>
      </c>
      <c r="I52" s="745">
        <v>0</v>
      </c>
      <c r="J52" s="936"/>
      <c r="K52" s="740">
        <v>1648</v>
      </c>
      <c r="L52" s="741">
        <v>0</v>
      </c>
      <c r="M52" s="745">
        <v>0</v>
      </c>
      <c r="N52" s="746">
        <v>0</v>
      </c>
      <c r="O52" s="15"/>
    </row>
    <row r="53" spans="1:15" ht="24" customHeight="1">
      <c r="A53" s="758">
        <v>236109</v>
      </c>
      <c r="B53" s="737" t="s">
        <v>322</v>
      </c>
      <c r="C53" s="738">
        <v>50000</v>
      </c>
      <c r="D53" s="738">
        <v>50000</v>
      </c>
      <c r="E53" s="757">
        <v>7.5</v>
      </c>
      <c r="F53" s="738">
        <v>3750</v>
      </c>
      <c r="G53" s="924"/>
      <c r="H53" s="744">
        <v>0</v>
      </c>
      <c r="I53" s="745">
        <v>1500</v>
      </c>
      <c r="J53" s="936"/>
      <c r="K53" s="740">
        <v>0</v>
      </c>
      <c r="L53" s="741">
        <v>1079</v>
      </c>
      <c r="M53" s="745">
        <v>0</v>
      </c>
      <c r="N53" s="746">
        <v>0</v>
      </c>
      <c r="O53" s="15"/>
    </row>
    <row r="54" spans="1:15" ht="24" customHeight="1">
      <c r="A54" s="758">
        <v>236112</v>
      </c>
      <c r="B54" s="737" t="s">
        <v>323</v>
      </c>
      <c r="C54" s="738">
        <v>140000</v>
      </c>
      <c r="D54" s="738">
        <v>140000</v>
      </c>
      <c r="E54" s="757">
        <v>7.5</v>
      </c>
      <c r="F54" s="738">
        <v>10500</v>
      </c>
      <c r="G54" s="924"/>
      <c r="H54" s="744">
        <v>510</v>
      </c>
      <c r="I54" s="745">
        <v>1000</v>
      </c>
      <c r="J54" s="936"/>
      <c r="K54" s="740">
        <v>319</v>
      </c>
      <c r="L54" s="741">
        <v>1096</v>
      </c>
      <c r="M54" s="745">
        <v>0</v>
      </c>
      <c r="N54" s="746">
        <v>0</v>
      </c>
      <c r="O54" s="15"/>
    </row>
    <row r="55" spans="1:15" ht="24" customHeight="1">
      <c r="A55" s="758">
        <v>236113</v>
      </c>
      <c r="B55" s="737" t="s">
        <v>324</v>
      </c>
      <c r="C55" s="738">
        <v>40000</v>
      </c>
      <c r="D55" s="738">
        <v>40000</v>
      </c>
      <c r="E55" s="757">
        <v>7.5</v>
      </c>
      <c r="F55" s="738">
        <v>3000</v>
      </c>
      <c r="G55" s="924"/>
      <c r="H55" s="744">
        <v>100</v>
      </c>
      <c r="I55" s="745">
        <v>1500</v>
      </c>
      <c r="J55" s="936"/>
      <c r="K55" s="740">
        <v>1</v>
      </c>
      <c r="L55" s="741">
        <v>1440</v>
      </c>
      <c r="M55" s="745">
        <v>0</v>
      </c>
      <c r="N55" s="746">
        <v>0</v>
      </c>
      <c r="O55" s="15"/>
    </row>
    <row r="56" spans="1:15" ht="24" customHeight="1">
      <c r="A56" s="758">
        <v>236114</v>
      </c>
      <c r="B56" s="737" t="s">
        <v>325</v>
      </c>
      <c r="C56" s="738">
        <v>60000</v>
      </c>
      <c r="D56" s="738">
        <v>60000</v>
      </c>
      <c r="E56" s="757">
        <v>7.5</v>
      </c>
      <c r="F56" s="738">
        <v>4500</v>
      </c>
      <c r="G56" s="924"/>
      <c r="H56" s="744">
        <v>600</v>
      </c>
      <c r="I56" s="745">
        <v>0</v>
      </c>
      <c r="J56" s="936"/>
      <c r="K56" s="740">
        <v>583</v>
      </c>
      <c r="L56" s="741">
        <v>0</v>
      </c>
      <c r="M56" s="745">
        <v>0</v>
      </c>
      <c r="N56" s="746">
        <v>0</v>
      </c>
      <c r="O56" s="15"/>
    </row>
    <row r="57" spans="1:15" ht="24" customHeight="1">
      <c r="A57" s="758">
        <v>236115</v>
      </c>
      <c r="B57" s="737" t="s">
        <v>326</v>
      </c>
      <c r="C57" s="738">
        <v>50000</v>
      </c>
      <c r="D57" s="738">
        <v>50000</v>
      </c>
      <c r="E57" s="757">
        <v>7.5</v>
      </c>
      <c r="F57" s="738">
        <v>3750</v>
      </c>
      <c r="G57" s="924"/>
      <c r="H57" s="744">
        <v>0</v>
      </c>
      <c r="I57" s="745">
        <v>1000</v>
      </c>
      <c r="J57" s="936"/>
      <c r="K57" s="740">
        <v>0</v>
      </c>
      <c r="L57" s="741">
        <v>623</v>
      </c>
      <c r="M57" s="745">
        <v>0</v>
      </c>
      <c r="N57" s="746">
        <v>0</v>
      </c>
      <c r="O57" s="15"/>
    </row>
    <row r="58" spans="1:15" ht="24" customHeight="1">
      <c r="A58" s="758">
        <v>236116</v>
      </c>
      <c r="B58" s="737" t="s">
        <v>327</v>
      </c>
      <c r="C58" s="738">
        <v>100000</v>
      </c>
      <c r="D58" s="738">
        <v>100000</v>
      </c>
      <c r="E58" s="757">
        <v>7.5</v>
      </c>
      <c r="F58" s="738">
        <v>7500</v>
      </c>
      <c r="G58" s="925"/>
      <c r="H58" s="744">
        <v>0</v>
      </c>
      <c r="I58" s="745">
        <v>2000</v>
      </c>
      <c r="J58" s="924"/>
      <c r="K58" s="740">
        <v>0</v>
      </c>
      <c r="L58" s="741">
        <v>1243</v>
      </c>
      <c r="M58" s="745">
        <v>0</v>
      </c>
      <c r="N58" s="746">
        <v>0</v>
      </c>
      <c r="O58" s="15"/>
    </row>
    <row r="59" spans="1:15" ht="24" customHeight="1">
      <c r="A59" s="758">
        <v>236118</v>
      </c>
      <c r="B59" s="737" t="s">
        <v>328</v>
      </c>
      <c r="C59" s="738">
        <v>140000</v>
      </c>
      <c r="D59" s="738">
        <v>140000</v>
      </c>
      <c r="E59" s="757">
        <v>7.5</v>
      </c>
      <c r="F59" s="738">
        <v>10500</v>
      </c>
      <c r="G59" s="920">
        <v>1200000</v>
      </c>
      <c r="H59" s="744">
        <v>0</v>
      </c>
      <c r="I59" s="745">
        <v>1000</v>
      </c>
      <c r="J59" s="923">
        <v>1198500</v>
      </c>
      <c r="K59" s="740">
        <v>0</v>
      </c>
      <c r="L59" s="741">
        <v>15</v>
      </c>
      <c r="M59" s="745">
        <v>0</v>
      </c>
      <c r="N59" s="746">
        <v>0</v>
      </c>
      <c r="O59" s="15"/>
    </row>
    <row r="60" spans="1:15" ht="24" customHeight="1">
      <c r="A60" s="758">
        <v>236126</v>
      </c>
      <c r="B60" s="737" t="s">
        <v>329</v>
      </c>
      <c r="C60" s="738">
        <v>115000</v>
      </c>
      <c r="D60" s="738">
        <v>115000</v>
      </c>
      <c r="E60" s="757">
        <v>7.5</v>
      </c>
      <c r="F60" s="738">
        <v>8625</v>
      </c>
      <c r="G60" s="921"/>
      <c r="H60" s="744">
        <v>200</v>
      </c>
      <c r="I60" s="745">
        <v>100</v>
      </c>
      <c r="J60" s="924"/>
      <c r="K60" s="740">
        <v>104</v>
      </c>
      <c r="L60" s="741">
        <v>173</v>
      </c>
      <c r="M60" s="745">
        <v>0</v>
      </c>
      <c r="N60" s="746">
        <v>0</v>
      </c>
      <c r="O60" s="15"/>
    </row>
    <row r="61" spans="1:15" ht="24" customHeight="1">
      <c r="A61" s="758">
        <v>236127</v>
      </c>
      <c r="B61" s="737" t="s">
        <v>330</v>
      </c>
      <c r="C61" s="738">
        <v>104300</v>
      </c>
      <c r="D61" s="738">
        <v>104300</v>
      </c>
      <c r="E61" s="757">
        <v>7.5</v>
      </c>
      <c r="F61" s="738">
        <v>7823</v>
      </c>
      <c r="G61" s="922"/>
      <c r="H61" s="744">
        <v>200</v>
      </c>
      <c r="I61" s="745">
        <v>0</v>
      </c>
      <c r="J61" s="925"/>
      <c r="K61" s="740">
        <v>134</v>
      </c>
      <c r="L61" s="741">
        <v>0</v>
      </c>
      <c r="M61" s="745">
        <v>0</v>
      </c>
      <c r="N61" s="746">
        <v>0</v>
      </c>
      <c r="O61" s="15"/>
    </row>
    <row r="62" spans="1:15" ht="24" customHeight="1">
      <c r="A62" s="758" t="s">
        <v>121</v>
      </c>
      <c r="B62" s="737" t="s">
        <v>122</v>
      </c>
      <c r="C62" s="738">
        <v>245000</v>
      </c>
      <c r="D62" s="738">
        <v>245000</v>
      </c>
      <c r="E62" s="757">
        <v>15</v>
      </c>
      <c r="F62" s="738">
        <f>C62*0.15</f>
        <v>36750</v>
      </c>
      <c r="G62" s="743">
        <v>251000</v>
      </c>
      <c r="H62" s="744">
        <v>2083</v>
      </c>
      <c r="I62" s="745">
        <v>0</v>
      </c>
      <c r="J62" s="745">
        <v>248917</v>
      </c>
      <c r="K62" s="740">
        <v>2079</v>
      </c>
      <c r="L62" s="741">
        <v>0</v>
      </c>
      <c r="M62" s="745">
        <v>0</v>
      </c>
      <c r="N62" s="746">
        <v>0</v>
      </c>
      <c r="O62" s="15"/>
    </row>
    <row r="63" spans="1:15" ht="24" customHeight="1">
      <c r="A63" s="758">
        <v>236138</v>
      </c>
      <c r="B63" s="737" t="s">
        <v>394</v>
      </c>
      <c r="C63" s="738">
        <v>397000</v>
      </c>
      <c r="D63" s="738">
        <v>397000</v>
      </c>
      <c r="E63" s="757">
        <v>64</v>
      </c>
      <c r="F63" s="738">
        <v>255000</v>
      </c>
      <c r="G63" s="743">
        <v>397000</v>
      </c>
      <c r="H63" s="744">
        <v>0</v>
      </c>
      <c r="I63" s="745">
        <v>150</v>
      </c>
      <c r="J63" s="745">
        <v>396850</v>
      </c>
      <c r="K63" s="740">
        <v>0</v>
      </c>
      <c r="L63" s="741">
        <v>172</v>
      </c>
      <c r="M63" s="745">
        <v>0</v>
      </c>
      <c r="N63" s="746">
        <v>0</v>
      </c>
      <c r="O63" s="15"/>
    </row>
    <row r="64" spans="1:15" ht="24" customHeight="1">
      <c r="A64" s="758">
        <v>236139</v>
      </c>
      <c r="B64" s="737" t="s">
        <v>395</v>
      </c>
      <c r="C64" s="738">
        <v>457000</v>
      </c>
      <c r="D64" s="738">
        <v>457000</v>
      </c>
      <c r="E64" s="757">
        <v>67</v>
      </c>
      <c r="F64" s="738">
        <v>304000</v>
      </c>
      <c r="G64" s="743">
        <v>457000</v>
      </c>
      <c r="H64" s="744">
        <v>0</v>
      </c>
      <c r="I64" s="745">
        <v>150</v>
      </c>
      <c r="J64" s="745">
        <v>456850</v>
      </c>
      <c r="K64" s="740">
        <v>0</v>
      </c>
      <c r="L64" s="741">
        <v>314</v>
      </c>
      <c r="M64" s="745">
        <v>0</v>
      </c>
      <c r="N64" s="746">
        <v>0</v>
      </c>
      <c r="O64" s="15"/>
    </row>
    <row r="65" spans="1:15" ht="24" customHeight="1">
      <c r="A65" s="758">
        <v>236140</v>
      </c>
      <c r="B65" s="737" t="s">
        <v>396</v>
      </c>
      <c r="C65" s="738">
        <v>309000</v>
      </c>
      <c r="D65" s="738">
        <v>309000</v>
      </c>
      <c r="E65" s="757">
        <v>60</v>
      </c>
      <c r="F65" s="738">
        <v>185000</v>
      </c>
      <c r="G65" s="743">
        <v>309000</v>
      </c>
      <c r="H65" s="744">
        <v>0</v>
      </c>
      <c r="I65" s="745">
        <v>0</v>
      </c>
      <c r="J65" s="745">
        <v>309000</v>
      </c>
      <c r="K65" s="740">
        <v>0</v>
      </c>
      <c r="L65" s="741">
        <v>82</v>
      </c>
      <c r="M65" s="745">
        <v>0</v>
      </c>
      <c r="N65" s="746">
        <v>0</v>
      </c>
      <c r="O65" s="15"/>
    </row>
    <row r="66" spans="1:15" ht="24" customHeight="1">
      <c r="A66" s="758">
        <v>236141</v>
      </c>
      <c r="B66" s="737" t="s">
        <v>397</v>
      </c>
      <c r="C66" s="738">
        <v>165000</v>
      </c>
      <c r="D66" s="738">
        <v>165000</v>
      </c>
      <c r="E66" s="757">
        <v>61</v>
      </c>
      <c r="F66" s="738">
        <v>101000</v>
      </c>
      <c r="G66" s="743">
        <v>165000</v>
      </c>
      <c r="H66" s="744">
        <v>0</v>
      </c>
      <c r="I66" s="745">
        <v>250</v>
      </c>
      <c r="J66" s="745">
        <v>164750</v>
      </c>
      <c r="K66" s="740">
        <v>0</v>
      </c>
      <c r="L66" s="741">
        <v>208</v>
      </c>
      <c r="M66" s="745">
        <v>0</v>
      </c>
      <c r="N66" s="746">
        <v>0</v>
      </c>
      <c r="O66" s="15"/>
    </row>
    <row r="67" spans="1:15" ht="24" customHeight="1">
      <c r="A67" s="758">
        <v>236145</v>
      </c>
      <c r="B67" s="761" t="s">
        <v>331</v>
      </c>
      <c r="C67" s="738">
        <v>16933</v>
      </c>
      <c r="D67" s="738">
        <v>16933</v>
      </c>
      <c r="E67" s="757">
        <v>0</v>
      </c>
      <c r="F67" s="738">
        <v>0</v>
      </c>
      <c r="G67" s="743">
        <v>1500</v>
      </c>
      <c r="H67" s="744">
        <v>0</v>
      </c>
      <c r="I67" s="745">
        <v>420</v>
      </c>
      <c r="J67" s="745">
        <v>1080</v>
      </c>
      <c r="K67" s="740">
        <v>0</v>
      </c>
      <c r="L67" s="741">
        <v>71</v>
      </c>
      <c r="M67" s="745">
        <v>0</v>
      </c>
      <c r="N67" s="746">
        <v>0</v>
      </c>
      <c r="O67" s="15"/>
    </row>
    <row r="68" spans="1:15" ht="24" customHeight="1">
      <c r="A68" s="758">
        <v>236146</v>
      </c>
      <c r="B68" s="761" t="s">
        <v>697</v>
      </c>
      <c r="C68" s="738">
        <v>940740</v>
      </c>
      <c r="D68" s="738">
        <v>940740</v>
      </c>
      <c r="E68" s="757">
        <v>0</v>
      </c>
      <c r="F68" s="738">
        <v>0</v>
      </c>
      <c r="G68" s="743">
        <v>400</v>
      </c>
      <c r="H68" s="744">
        <v>0</v>
      </c>
      <c r="I68" s="745">
        <v>100</v>
      </c>
      <c r="J68" s="745">
        <v>300</v>
      </c>
      <c r="K68" s="740">
        <v>0</v>
      </c>
      <c r="L68" s="741">
        <v>26</v>
      </c>
      <c r="M68" s="745">
        <v>0</v>
      </c>
      <c r="N68" s="746">
        <v>0</v>
      </c>
      <c r="O68" s="15"/>
    </row>
    <row r="69" spans="1:15" ht="19.5" customHeight="1">
      <c r="A69" s="758">
        <v>236148</v>
      </c>
      <c r="B69" s="737" t="s">
        <v>159</v>
      </c>
      <c r="C69" s="738">
        <v>6951</v>
      </c>
      <c r="D69" s="738">
        <v>6951</v>
      </c>
      <c r="E69" s="757">
        <v>15</v>
      </c>
      <c r="F69" s="738">
        <v>1042</v>
      </c>
      <c r="G69" s="743">
        <v>1000</v>
      </c>
      <c r="H69" s="744">
        <v>0</v>
      </c>
      <c r="I69" s="745">
        <v>535</v>
      </c>
      <c r="J69" s="745">
        <v>465</v>
      </c>
      <c r="K69" s="740">
        <v>0</v>
      </c>
      <c r="L69" s="741">
        <v>89</v>
      </c>
      <c r="M69" s="745">
        <v>0</v>
      </c>
      <c r="N69" s="746">
        <v>0</v>
      </c>
      <c r="O69" s="15"/>
    </row>
    <row r="70" spans="1:15" ht="49.5" customHeight="1">
      <c r="A70" s="926" t="s">
        <v>332</v>
      </c>
      <c r="B70" s="927"/>
      <c r="C70" s="738"/>
      <c r="D70" s="738"/>
      <c r="E70" s="757"/>
      <c r="F70" s="738"/>
      <c r="G70" s="743">
        <v>-46349</v>
      </c>
      <c r="H70" s="744"/>
      <c r="I70" s="745"/>
      <c r="J70" s="745"/>
      <c r="K70" s="740"/>
      <c r="L70" s="741"/>
      <c r="M70" s="745"/>
      <c r="N70" s="746"/>
      <c r="O70" s="15"/>
    </row>
    <row r="71" spans="1:15" ht="23.25" customHeight="1">
      <c r="A71" s="928" t="s">
        <v>1136</v>
      </c>
      <c r="B71" s="929"/>
      <c r="C71" s="9">
        <f>SUM(C5:C70)</f>
        <v>5971949</v>
      </c>
      <c r="D71" s="9">
        <f>SUM(D5:D70)</f>
        <v>5893995</v>
      </c>
      <c r="E71" s="762" t="s">
        <v>382</v>
      </c>
      <c r="F71" s="9">
        <f aca="true" t="shared" si="0" ref="F71:N71">SUM(F5:F70)</f>
        <v>1214535</v>
      </c>
      <c r="G71" s="9">
        <f t="shared" si="0"/>
        <v>3817610</v>
      </c>
      <c r="H71" s="9">
        <f t="shared" si="0"/>
        <v>274445</v>
      </c>
      <c r="I71" s="9">
        <f>SUM(I5:I70)</f>
        <v>149535</v>
      </c>
      <c r="J71" s="9">
        <f>SUM(J5:J70)</f>
        <v>3393630</v>
      </c>
      <c r="K71" s="9">
        <f t="shared" si="0"/>
        <v>363646</v>
      </c>
      <c r="L71" s="9">
        <f t="shared" si="0"/>
        <v>208330</v>
      </c>
      <c r="M71" s="9">
        <f t="shared" si="0"/>
        <v>235285</v>
      </c>
      <c r="N71" s="9">
        <f t="shared" si="0"/>
        <v>106568</v>
      </c>
      <c r="O71" s="15"/>
    </row>
    <row r="72" spans="2:14" ht="12.75">
      <c r="B72" s="919" t="s">
        <v>333</v>
      </c>
      <c r="C72" s="919"/>
      <c r="D72" s="919"/>
      <c r="E72" s="919"/>
      <c r="F72" s="919"/>
      <c r="G72" s="919"/>
      <c r="H72" s="919"/>
      <c r="I72" s="919"/>
      <c r="J72" s="919"/>
      <c r="K72" s="919"/>
      <c r="L72" s="919"/>
      <c r="M72" s="919"/>
      <c r="N72" s="919"/>
    </row>
    <row r="73" ht="12.75" customHeight="1">
      <c r="B73" t="s">
        <v>334</v>
      </c>
    </row>
  </sheetData>
  <mergeCells count="23">
    <mergeCell ref="A1:K1"/>
    <mergeCell ref="G2:J2"/>
    <mergeCell ref="K2:L2"/>
    <mergeCell ref="M2:N2"/>
    <mergeCell ref="G3:J3"/>
    <mergeCell ref="K3:L3"/>
    <mergeCell ref="M3:N3"/>
    <mergeCell ref="G5:G6"/>
    <mergeCell ref="H5:H6"/>
    <mergeCell ref="I5:I6"/>
    <mergeCell ref="J5:J6"/>
    <mergeCell ref="M5:M6"/>
    <mergeCell ref="N5:N6"/>
    <mergeCell ref="G37:J37"/>
    <mergeCell ref="K37:L37"/>
    <mergeCell ref="M37:N37"/>
    <mergeCell ref="G40:G58"/>
    <mergeCell ref="J40:J58"/>
    <mergeCell ref="B72:N72"/>
    <mergeCell ref="G59:G61"/>
    <mergeCell ref="J59:J61"/>
    <mergeCell ref="A70:B70"/>
    <mergeCell ref="A71:B71"/>
  </mergeCells>
  <printOptions/>
  <pageMargins left="0.7874015748031497" right="0.7874015748031497" top="0.5905511811023623" bottom="0.5905511811023623" header="0.5118110236220472" footer="0.5118110236220472"/>
  <pageSetup firstPageNumber="30" useFirstPageNumber="1" horizontalDpi="600" verticalDpi="600" orientation="landscape" paperSize="9" scale="56" r:id="rId1"/>
  <headerFooter alignWithMargins="0">
    <oddFooter>&amp;C&amp;P</oddFooter>
  </headerFooter>
  <rowBreaks count="1" manualBreakCount="1">
    <brk id="36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P16" sqref="P16"/>
    </sheetView>
  </sheetViews>
  <sheetFormatPr defaultColWidth="9.00390625" defaultRowHeight="12.75"/>
  <cols>
    <col min="1" max="1" width="7.00390625" style="0" customWidth="1"/>
    <col min="2" max="2" width="59.625" style="0" customWidth="1"/>
    <col min="3" max="3" width="9.25390625" style="0" customWidth="1"/>
    <col min="4" max="4" width="5.25390625" style="0" customWidth="1"/>
    <col min="5" max="5" width="7.875" style="0" customWidth="1"/>
    <col min="7" max="7" width="9.375" style="0" customWidth="1"/>
    <col min="8" max="9" width="7.875" style="0" customWidth="1"/>
    <col min="10" max="10" width="12.75390625" style="0" bestFit="1" customWidth="1"/>
    <col min="11" max="11" width="12.125" style="0" customWidth="1"/>
    <col min="12" max="13" width="13.75390625" style="0" customWidth="1"/>
    <col min="14" max="14" width="12.125" style="0" bestFit="1" customWidth="1"/>
    <col min="15" max="15" width="10.875" style="0" customWidth="1"/>
    <col min="16" max="16" width="10.00390625" style="0" customWidth="1"/>
    <col min="17" max="17" width="12.25390625" style="0" customWidth="1"/>
  </cols>
  <sheetData>
    <row r="1" spans="1:17" ht="36" customHeight="1">
      <c r="A1" s="945" t="s">
        <v>29</v>
      </c>
      <c r="B1" s="945"/>
      <c r="C1" s="945"/>
      <c r="D1" s="945"/>
      <c r="E1" s="945"/>
      <c r="F1" s="945"/>
      <c r="G1" s="945"/>
      <c r="H1" s="945"/>
      <c r="I1" s="945"/>
      <c r="J1" s="945"/>
      <c r="K1" s="945"/>
      <c r="L1" s="945"/>
      <c r="M1" s="945"/>
      <c r="N1" s="945"/>
      <c r="O1" s="945"/>
      <c r="P1" s="945"/>
      <c r="Q1" s="945"/>
    </row>
    <row r="2" spans="2:17" ht="30" customHeight="1">
      <c r="B2" s="485"/>
      <c r="F2" s="930" t="s">
        <v>118</v>
      </c>
      <c r="G2" s="931"/>
      <c r="H2" s="931"/>
      <c r="I2" s="931"/>
      <c r="J2" s="930" t="s">
        <v>335</v>
      </c>
      <c r="K2" s="949"/>
      <c r="L2" s="932" t="s">
        <v>336</v>
      </c>
      <c r="M2" s="950"/>
      <c r="N2" s="950"/>
      <c r="O2" s="951"/>
      <c r="P2" s="932" t="s">
        <v>120</v>
      </c>
      <c r="Q2" s="951"/>
    </row>
    <row r="3" spans="1:17" ht="57" customHeight="1">
      <c r="A3" s="732" t="s">
        <v>964</v>
      </c>
      <c r="B3" s="732" t="s">
        <v>337</v>
      </c>
      <c r="C3" s="734" t="s">
        <v>338</v>
      </c>
      <c r="D3" s="734" t="s">
        <v>246</v>
      </c>
      <c r="E3" s="734" t="s">
        <v>247</v>
      </c>
      <c r="F3" s="734" t="s">
        <v>339</v>
      </c>
      <c r="G3" s="734" t="s">
        <v>340</v>
      </c>
      <c r="H3" s="735" t="s">
        <v>341</v>
      </c>
      <c r="I3" s="735" t="s">
        <v>251</v>
      </c>
      <c r="J3" s="735" t="s">
        <v>342</v>
      </c>
      <c r="K3" s="763" t="s">
        <v>343</v>
      </c>
      <c r="L3" s="763" t="s">
        <v>344</v>
      </c>
      <c r="M3" s="763" t="s">
        <v>345</v>
      </c>
      <c r="N3" s="763" t="s">
        <v>346</v>
      </c>
      <c r="O3" s="763" t="s">
        <v>347</v>
      </c>
      <c r="P3" s="763" t="s">
        <v>348</v>
      </c>
      <c r="Q3" s="734" t="s">
        <v>349</v>
      </c>
    </row>
    <row r="4" spans="1:18" ht="27" customHeight="1">
      <c r="A4" s="946" t="s">
        <v>350</v>
      </c>
      <c r="B4" s="742" t="s">
        <v>351</v>
      </c>
      <c r="C4" s="738">
        <v>185000</v>
      </c>
      <c r="D4" s="739">
        <v>25</v>
      </c>
      <c r="E4" s="738">
        <v>46250</v>
      </c>
      <c r="F4" s="743">
        <v>120000</v>
      </c>
      <c r="G4" s="744">
        <v>117700</v>
      </c>
      <c r="H4" s="745">
        <v>0</v>
      </c>
      <c r="I4" s="745">
        <v>0</v>
      </c>
      <c r="J4" s="740">
        <v>110993</v>
      </c>
      <c r="K4" s="741">
        <v>14</v>
      </c>
      <c r="L4" s="745">
        <v>62985</v>
      </c>
      <c r="M4" s="745">
        <v>62985</v>
      </c>
      <c r="N4" s="745">
        <v>0</v>
      </c>
      <c r="O4" s="745">
        <v>0</v>
      </c>
      <c r="P4" s="764">
        <v>122741</v>
      </c>
      <c r="Q4" s="764">
        <v>0</v>
      </c>
      <c r="R4" s="15"/>
    </row>
    <row r="5" spans="1:18" ht="27" customHeight="1">
      <c r="A5" s="947"/>
      <c r="B5" s="742" t="s">
        <v>352</v>
      </c>
      <c r="C5" s="738"/>
      <c r="D5" s="739"/>
      <c r="E5" s="738"/>
      <c r="F5" s="743">
        <v>-2300</v>
      </c>
      <c r="G5" s="744"/>
      <c r="H5" s="745"/>
      <c r="I5" s="745"/>
      <c r="J5" s="740"/>
      <c r="K5" s="741"/>
      <c r="L5" s="745"/>
      <c r="M5" s="745"/>
      <c r="N5" s="745"/>
      <c r="O5" s="745"/>
      <c r="P5" s="764"/>
      <c r="Q5" s="764"/>
      <c r="R5" s="15"/>
    </row>
    <row r="6" spans="1:18" ht="27" customHeight="1">
      <c r="A6" s="946" t="s">
        <v>353</v>
      </c>
      <c r="B6" s="742" t="s">
        <v>354</v>
      </c>
      <c r="C6" s="738">
        <v>22408</v>
      </c>
      <c r="D6" s="739">
        <v>25</v>
      </c>
      <c r="E6" s="738">
        <v>5602</v>
      </c>
      <c r="F6" s="743">
        <v>25000</v>
      </c>
      <c r="G6" s="744">
        <v>12000</v>
      </c>
      <c r="H6" s="745">
        <v>0</v>
      </c>
      <c r="I6" s="745">
        <v>0</v>
      </c>
      <c r="J6" s="740">
        <v>4628</v>
      </c>
      <c r="K6" s="741">
        <v>0</v>
      </c>
      <c r="L6" s="745">
        <v>11112</v>
      </c>
      <c r="M6" s="745">
        <v>11112</v>
      </c>
      <c r="N6" s="745">
        <v>0</v>
      </c>
      <c r="O6" s="745">
        <v>0</v>
      </c>
      <c r="P6" s="764">
        <v>0</v>
      </c>
      <c r="Q6" s="764">
        <v>11785</v>
      </c>
      <c r="R6" s="15"/>
    </row>
    <row r="7" spans="1:18" ht="27" customHeight="1">
      <c r="A7" s="947"/>
      <c r="B7" s="742" t="s">
        <v>352</v>
      </c>
      <c r="C7" s="738"/>
      <c r="D7" s="739"/>
      <c r="E7" s="738"/>
      <c r="F7" s="743">
        <v>-13000</v>
      </c>
      <c r="G7" s="744"/>
      <c r="H7" s="745"/>
      <c r="I7" s="745"/>
      <c r="J7" s="740"/>
      <c r="K7" s="741"/>
      <c r="L7" s="745"/>
      <c r="M7" s="745"/>
      <c r="N7" s="745"/>
      <c r="O7" s="745"/>
      <c r="P7" s="764"/>
      <c r="Q7" s="764"/>
      <c r="R7" s="15"/>
    </row>
    <row r="8" spans="1:18" ht="27" customHeight="1">
      <c r="A8" s="736" t="s">
        <v>972</v>
      </c>
      <c r="B8" s="742" t="s">
        <v>948</v>
      </c>
      <c r="C8" s="738">
        <v>40818</v>
      </c>
      <c r="D8" s="739">
        <v>25</v>
      </c>
      <c r="E8" s="738">
        <v>10105</v>
      </c>
      <c r="F8" s="743">
        <v>43000</v>
      </c>
      <c r="G8" s="744">
        <v>15573</v>
      </c>
      <c r="H8" s="745">
        <v>0</v>
      </c>
      <c r="I8" s="745">
        <v>0</v>
      </c>
      <c r="J8" s="740">
        <v>13503</v>
      </c>
      <c r="K8" s="741">
        <v>0</v>
      </c>
      <c r="L8" s="745">
        <v>14681</v>
      </c>
      <c r="M8" s="745">
        <v>14681</v>
      </c>
      <c r="N8" s="745">
        <v>0</v>
      </c>
      <c r="O8" s="745">
        <v>0</v>
      </c>
      <c r="P8" s="764">
        <v>0</v>
      </c>
      <c r="Q8" s="764">
        <v>19898</v>
      </c>
      <c r="R8" s="15"/>
    </row>
    <row r="9" spans="1:18" ht="27" customHeight="1">
      <c r="A9" s="736"/>
      <c r="B9" s="742" t="s">
        <v>352</v>
      </c>
      <c r="C9" s="738"/>
      <c r="D9" s="739"/>
      <c r="E9" s="738"/>
      <c r="F9" s="743">
        <v>-27427</v>
      </c>
      <c r="G9" s="744"/>
      <c r="H9" s="745"/>
      <c r="I9" s="745"/>
      <c r="J9" s="740"/>
      <c r="K9" s="741"/>
      <c r="L9" s="745"/>
      <c r="M9" s="745"/>
      <c r="N9" s="745"/>
      <c r="O9" s="745"/>
      <c r="P9" s="764"/>
      <c r="Q9" s="764"/>
      <c r="R9" s="15"/>
    </row>
    <row r="10" spans="1:18" ht="27" customHeight="1">
      <c r="A10" s="765"/>
      <c r="B10" s="765" t="s">
        <v>1136</v>
      </c>
      <c r="C10" s="9">
        <f>SUM(C4:C8)</f>
        <v>248226</v>
      </c>
      <c r="D10" s="762" t="s">
        <v>382</v>
      </c>
      <c r="E10" s="9">
        <f aca="true" t="shared" si="0" ref="E10:Q10">SUM(E4:E8)</f>
        <v>61957</v>
      </c>
      <c r="F10" s="9">
        <f>SUM(F4:F9)</f>
        <v>145273</v>
      </c>
      <c r="G10" s="9">
        <f t="shared" si="0"/>
        <v>145273</v>
      </c>
      <c r="H10" s="9">
        <f t="shared" si="0"/>
        <v>0</v>
      </c>
      <c r="I10" s="9">
        <f t="shared" si="0"/>
        <v>0</v>
      </c>
      <c r="J10" s="9">
        <f t="shared" si="0"/>
        <v>129124</v>
      </c>
      <c r="K10" s="9">
        <f t="shared" si="0"/>
        <v>14</v>
      </c>
      <c r="L10" s="9">
        <f t="shared" si="0"/>
        <v>88778</v>
      </c>
      <c r="M10" s="9">
        <f t="shared" si="0"/>
        <v>88778</v>
      </c>
      <c r="N10" s="9">
        <f t="shared" si="0"/>
        <v>0</v>
      </c>
      <c r="O10" s="9">
        <f t="shared" si="0"/>
        <v>0</v>
      </c>
      <c r="P10" s="9">
        <f t="shared" si="0"/>
        <v>122741</v>
      </c>
      <c r="Q10" s="9">
        <f t="shared" si="0"/>
        <v>31683</v>
      </c>
      <c r="R10" s="15"/>
    </row>
    <row r="11" spans="14:17" ht="21.75" customHeight="1">
      <c r="N11" s="948" t="s">
        <v>355</v>
      </c>
      <c r="O11" s="948"/>
      <c r="P11" s="948"/>
      <c r="Q11" s="948"/>
    </row>
  </sheetData>
  <mergeCells count="8">
    <mergeCell ref="A4:A5"/>
    <mergeCell ref="A6:A7"/>
    <mergeCell ref="N11:Q11"/>
    <mergeCell ref="A1:Q1"/>
    <mergeCell ref="F2:I2"/>
    <mergeCell ref="J2:K2"/>
    <mergeCell ref="L2:O2"/>
    <mergeCell ref="P2:Q2"/>
  </mergeCells>
  <printOptions/>
  <pageMargins left="0.75" right="0.75" top="1" bottom="1" header="0.4921259845" footer="0.4921259845"/>
  <pageSetup firstPageNumber="32" useFirstPageNumber="1" horizontalDpi="600" verticalDpi="600" orientation="landscape" paperSize="9" scale="59" r:id="rId1"/>
  <headerFooter alignWithMargins="0">
    <oddFooter>&amp;C32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4"/>
  <dimension ref="A1:AW122"/>
  <sheetViews>
    <sheetView workbookViewId="0" topLeftCell="A1">
      <selection activeCell="H10" sqref="H10"/>
    </sheetView>
  </sheetViews>
  <sheetFormatPr defaultColWidth="9.00390625" defaultRowHeight="12.75"/>
  <cols>
    <col min="1" max="1" width="10.375" style="0" customWidth="1"/>
    <col min="2" max="2" width="62.125" style="0" customWidth="1"/>
    <col min="3" max="3" width="7.75390625" style="0" customWidth="1"/>
    <col min="4" max="4" width="11.125" style="0" customWidth="1"/>
    <col min="7" max="7" width="10.125" style="0" bestFit="1" customWidth="1"/>
  </cols>
  <sheetData>
    <row r="1" spans="1:49" s="119" customFormat="1" ht="18">
      <c r="A1" s="804" t="s">
        <v>1034</v>
      </c>
      <c r="B1" s="804"/>
      <c r="C1" s="804"/>
      <c r="D1" s="804"/>
      <c r="E1" s="804"/>
      <c r="F1" s="819"/>
      <c r="G1" s="819"/>
      <c r="H1" s="28"/>
      <c r="I1" s="92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</row>
    <row r="2" spans="1:9" ht="15.75" customHeight="1">
      <c r="A2" s="301" t="s">
        <v>30</v>
      </c>
      <c r="B2" s="28"/>
      <c r="C2" s="28"/>
      <c r="D2" s="28"/>
      <c r="E2" s="92"/>
      <c r="I2" s="23"/>
    </row>
    <row r="3" spans="1:9" ht="12.75" customHeight="1">
      <c r="A3" s="64"/>
      <c r="B3" s="28"/>
      <c r="C3" s="28"/>
      <c r="E3" s="92"/>
      <c r="I3" s="23"/>
    </row>
    <row r="4" spans="1:9" ht="12.75" customHeight="1">
      <c r="A4" s="64"/>
      <c r="B4" s="28"/>
      <c r="C4" s="28"/>
      <c r="E4" s="92"/>
      <c r="I4" s="23"/>
    </row>
    <row r="5" spans="1:5" s="28" customFormat="1" ht="14.25" customHeight="1">
      <c r="A5" s="63" t="s">
        <v>1124</v>
      </c>
      <c r="E5" s="63"/>
    </row>
    <row r="6" ht="12" customHeight="1">
      <c r="E6" s="63" t="s">
        <v>393</v>
      </c>
    </row>
    <row r="7" spans="1:5" ht="23.25" customHeight="1">
      <c r="A7" s="86" t="s">
        <v>66</v>
      </c>
      <c r="B7" s="87" t="s">
        <v>67</v>
      </c>
      <c r="C7" s="525" t="s">
        <v>1006</v>
      </c>
      <c r="D7" s="88" t="s">
        <v>519</v>
      </c>
      <c r="E7" s="88" t="s">
        <v>68</v>
      </c>
    </row>
    <row r="8" spans="1:5" ht="13.5" customHeight="1">
      <c r="A8" s="86"/>
      <c r="B8" s="87" t="s">
        <v>1083</v>
      </c>
      <c r="C8" s="524">
        <v>1700</v>
      </c>
      <c r="D8" s="272">
        <v>30000</v>
      </c>
      <c r="E8" s="90"/>
    </row>
    <row r="9" spans="1:5" ht="12.75">
      <c r="A9" s="451">
        <v>39469</v>
      </c>
      <c r="B9" s="452" t="s">
        <v>547</v>
      </c>
      <c r="C9" s="436">
        <v>8001</v>
      </c>
      <c r="D9" s="462">
        <v>-618</v>
      </c>
      <c r="E9" s="463">
        <v>29382</v>
      </c>
    </row>
    <row r="10" spans="1:5" ht="25.5">
      <c r="A10" s="91">
        <v>39469</v>
      </c>
      <c r="B10" s="453" t="s">
        <v>548</v>
      </c>
      <c r="C10" s="436">
        <v>1800</v>
      </c>
      <c r="D10" s="464">
        <v>-20</v>
      </c>
      <c r="E10" s="463">
        <v>29362</v>
      </c>
    </row>
    <row r="11" spans="1:5" ht="25.5">
      <c r="A11" s="91">
        <v>39469</v>
      </c>
      <c r="B11" s="453" t="s">
        <v>551</v>
      </c>
      <c r="C11" s="436">
        <v>1800</v>
      </c>
      <c r="D11" s="159">
        <v>-20</v>
      </c>
      <c r="E11" s="465">
        <v>29342</v>
      </c>
    </row>
    <row r="12" spans="1:5" ht="25.5">
      <c r="A12" s="89">
        <v>39469</v>
      </c>
      <c r="B12" s="453" t="s">
        <v>552</v>
      </c>
      <c r="C12" s="436">
        <v>1800</v>
      </c>
      <c r="D12" s="159">
        <v>-100</v>
      </c>
      <c r="E12" s="465">
        <v>29242</v>
      </c>
    </row>
    <row r="13" spans="1:5" ht="25.5">
      <c r="A13" s="455">
        <v>39476</v>
      </c>
      <c r="B13" s="456" t="s">
        <v>555</v>
      </c>
      <c r="C13" s="459">
        <v>6000</v>
      </c>
      <c r="D13" s="466">
        <v>-1130</v>
      </c>
      <c r="E13" s="467">
        <v>28112</v>
      </c>
    </row>
    <row r="14" spans="1:5" ht="12.75">
      <c r="A14" s="89">
        <v>39497</v>
      </c>
      <c r="B14" s="441" t="s">
        <v>556</v>
      </c>
      <c r="C14" s="436">
        <v>8001</v>
      </c>
      <c r="D14" s="159">
        <v>-500</v>
      </c>
      <c r="E14" s="465">
        <v>27612</v>
      </c>
    </row>
    <row r="15" spans="1:5" ht="12.75">
      <c r="A15" s="89">
        <v>39497</v>
      </c>
      <c r="B15" s="503" t="s">
        <v>557</v>
      </c>
      <c r="C15" s="43">
        <v>2000</v>
      </c>
      <c r="D15" s="159">
        <v>-800</v>
      </c>
      <c r="E15" s="465">
        <v>26812</v>
      </c>
    </row>
    <row r="16" spans="1:5" ht="12.75">
      <c r="A16" s="89">
        <v>39497</v>
      </c>
      <c r="B16" s="4" t="s">
        <v>558</v>
      </c>
      <c r="C16" s="43">
        <v>3000</v>
      </c>
      <c r="D16" s="159">
        <v>-20</v>
      </c>
      <c r="E16" s="465">
        <v>26792</v>
      </c>
    </row>
    <row r="17" spans="1:5" ht="12.75">
      <c r="A17" s="89">
        <v>39497</v>
      </c>
      <c r="B17" s="4" t="s">
        <v>559</v>
      </c>
      <c r="C17" s="436">
        <v>3000</v>
      </c>
      <c r="D17" s="159">
        <v>-230</v>
      </c>
      <c r="E17" s="465">
        <v>26562</v>
      </c>
    </row>
    <row r="18" spans="1:5" ht="12.75">
      <c r="A18" s="89">
        <v>39497</v>
      </c>
      <c r="B18" s="4" t="s">
        <v>560</v>
      </c>
      <c r="C18" s="436">
        <v>3000</v>
      </c>
      <c r="D18" s="468">
        <v>-380</v>
      </c>
      <c r="E18" s="465">
        <v>26182</v>
      </c>
    </row>
    <row r="19" spans="1:5" ht="12.75">
      <c r="A19" s="455">
        <v>39504</v>
      </c>
      <c r="B19" s="457" t="s">
        <v>561</v>
      </c>
      <c r="C19" s="460">
        <v>8001</v>
      </c>
      <c r="D19" s="469">
        <v>-600</v>
      </c>
      <c r="E19" s="467">
        <v>25582</v>
      </c>
    </row>
    <row r="20" spans="1:5" ht="12.75" customHeight="1">
      <c r="A20" s="89">
        <v>39504</v>
      </c>
      <c r="B20" s="458" t="s">
        <v>562</v>
      </c>
      <c r="C20" s="461">
        <v>8002</v>
      </c>
      <c r="D20" s="469">
        <v>-1700</v>
      </c>
      <c r="E20" s="463">
        <v>23882</v>
      </c>
    </row>
    <row r="21" spans="1:5" ht="12.75">
      <c r="A21" s="89">
        <v>39504</v>
      </c>
      <c r="B21" s="4" t="s">
        <v>563</v>
      </c>
      <c r="C21" s="436">
        <v>8002</v>
      </c>
      <c r="D21" s="468">
        <v>-600</v>
      </c>
      <c r="E21" s="465">
        <v>23282</v>
      </c>
    </row>
    <row r="22" spans="1:5" ht="12.75">
      <c r="A22" s="89">
        <v>39511</v>
      </c>
      <c r="B22" s="4" t="s">
        <v>1021</v>
      </c>
      <c r="C22" s="436">
        <v>8000</v>
      </c>
      <c r="D22" s="468">
        <v>-1000</v>
      </c>
      <c r="E22" s="465">
        <v>22282</v>
      </c>
    </row>
    <row r="23" spans="1:5" ht="12.75">
      <c r="A23" s="89">
        <v>39511</v>
      </c>
      <c r="B23" s="4" t="s">
        <v>1022</v>
      </c>
      <c r="C23" s="436">
        <v>1000</v>
      </c>
      <c r="D23" s="468">
        <v>-41</v>
      </c>
      <c r="E23" s="465">
        <v>22241</v>
      </c>
    </row>
    <row r="24" spans="1:5" ht="12.75">
      <c r="A24" s="89">
        <v>39525</v>
      </c>
      <c r="B24" s="4" t="s">
        <v>1023</v>
      </c>
      <c r="C24" s="436">
        <v>8001</v>
      </c>
      <c r="D24" s="468">
        <v>-203</v>
      </c>
      <c r="E24" s="465">
        <v>22038</v>
      </c>
    </row>
    <row r="25" spans="1:5" ht="12.75">
      <c r="A25" s="89">
        <v>39525</v>
      </c>
      <c r="B25" s="4" t="s">
        <v>1024</v>
      </c>
      <c r="C25" s="436">
        <v>4000</v>
      </c>
      <c r="D25" s="468">
        <v>-500</v>
      </c>
      <c r="E25" s="465">
        <v>21538</v>
      </c>
    </row>
    <row r="26" spans="1:5" ht="12.75">
      <c r="A26" s="89">
        <v>39525</v>
      </c>
      <c r="B26" s="4" t="s">
        <v>1025</v>
      </c>
      <c r="C26" s="436">
        <v>3000</v>
      </c>
      <c r="D26" s="468">
        <v>-22</v>
      </c>
      <c r="E26" s="465">
        <v>21516</v>
      </c>
    </row>
    <row r="27" spans="1:5" ht="12.75">
      <c r="A27" s="89">
        <v>39539</v>
      </c>
      <c r="B27" s="454" t="s">
        <v>748</v>
      </c>
      <c r="C27" s="436">
        <v>1800</v>
      </c>
      <c r="D27" s="468">
        <v>-55</v>
      </c>
      <c r="E27" s="465">
        <v>21461</v>
      </c>
    </row>
    <row r="28" spans="1:5" ht="12.75">
      <c r="A28" s="89">
        <v>39539</v>
      </c>
      <c r="B28" s="454" t="s">
        <v>749</v>
      </c>
      <c r="C28" s="436">
        <v>1600</v>
      </c>
      <c r="D28" s="468">
        <v>-1021.6</v>
      </c>
      <c r="E28" s="465">
        <v>20439.4</v>
      </c>
    </row>
    <row r="29" spans="1:5" ht="25.5">
      <c r="A29" s="89">
        <v>39539</v>
      </c>
      <c r="B29" s="454" t="s">
        <v>751</v>
      </c>
      <c r="C29" s="598">
        <v>4000</v>
      </c>
      <c r="D29" s="468">
        <v>-306</v>
      </c>
      <c r="E29" s="465">
        <v>20133.4</v>
      </c>
    </row>
    <row r="30" spans="1:5" ht="12.75">
      <c r="A30" s="89">
        <v>39553</v>
      </c>
      <c r="B30" s="4" t="s">
        <v>752</v>
      </c>
      <c r="C30" s="43">
        <v>3000</v>
      </c>
      <c r="D30" s="159">
        <v>-95</v>
      </c>
      <c r="E30" s="465">
        <v>20038.4</v>
      </c>
    </row>
    <row r="31" spans="1:5" ht="12.75">
      <c r="A31" s="596">
        <v>39560</v>
      </c>
      <c r="B31" s="454" t="s">
        <v>753</v>
      </c>
      <c r="C31" s="599" t="s">
        <v>526</v>
      </c>
      <c r="D31" s="601">
        <v>-700</v>
      </c>
      <c r="E31" s="465">
        <v>19338.4</v>
      </c>
    </row>
    <row r="32" spans="1:5" ht="25.5">
      <c r="A32" s="596">
        <v>39560</v>
      </c>
      <c r="B32" s="597" t="s">
        <v>754</v>
      </c>
      <c r="C32" s="600">
        <v>3000</v>
      </c>
      <c r="D32" s="601">
        <v>-100</v>
      </c>
      <c r="E32" s="465">
        <v>19238.4</v>
      </c>
    </row>
    <row r="33" spans="1:5" ht="25.5">
      <c r="A33" s="596">
        <v>39560</v>
      </c>
      <c r="B33" s="454" t="s">
        <v>896</v>
      </c>
      <c r="C33" s="600">
        <v>3000</v>
      </c>
      <c r="D33" s="601">
        <v>-600</v>
      </c>
      <c r="E33" s="465">
        <v>18638.4</v>
      </c>
    </row>
    <row r="34" spans="1:5" ht="25.5">
      <c r="A34" s="596">
        <v>39567</v>
      </c>
      <c r="B34" s="454" t="s">
        <v>902</v>
      </c>
      <c r="C34" s="600">
        <v>9000</v>
      </c>
      <c r="D34" s="601">
        <v>-200</v>
      </c>
      <c r="E34" s="603">
        <v>18438.4</v>
      </c>
    </row>
    <row r="35" spans="1:5" ht="25.5">
      <c r="A35" s="596">
        <v>39567</v>
      </c>
      <c r="B35" s="454" t="s">
        <v>903</v>
      </c>
      <c r="C35" s="602" t="s">
        <v>904</v>
      </c>
      <c r="D35" s="601">
        <v>-400</v>
      </c>
      <c r="E35" s="608">
        <v>18038.4</v>
      </c>
    </row>
    <row r="36" spans="1:5" ht="12.75">
      <c r="A36" s="596">
        <v>39574</v>
      </c>
      <c r="B36" s="454" t="s">
        <v>575</v>
      </c>
      <c r="C36" s="600">
        <v>8000</v>
      </c>
      <c r="D36" s="601">
        <v>-1685</v>
      </c>
      <c r="E36" s="608">
        <v>16353.4</v>
      </c>
    </row>
    <row r="37" spans="1:5" ht="38.25">
      <c r="A37" s="596">
        <v>39574</v>
      </c>
      <c r="B37" s="454" t="s">
        <v>576</v>
      </c>
      <c r="C37" s="600">
        <v>9000</v>
      </c>
      <c r="D37" s="601">
        <v>-68.2</v>
      </c>
      <c r="E37" s="608">
        <v>16285.2</v>
      </c>
    </row>
    <row r="38" spans="1:5" ht="12.75">
      <c r="A38" s="596">
        <v>39574</v>
      </c>
      <c r="B38" s="454" t="s">
        <v>577</v>
      </c>
      <c r="C38" s="600">
        <v>5000</v>
      </c>
      <c r="D38" s="601">
        <v>-250</v>
      </c>
      <c r="E38" s="608">
        <v>16035.2</v>
      </c>
    </row>
    <row r="39" spans="1:5" ht="12.75">
      <c r="A39" s="596">
        <v>39574</v>
      </c>
      <c r="B39" s="454" t="s">
        <v>578</v>
      </c>
      <c r="C39" s="600">
        <v>1800</v>
      </c>
      <c r="D39" s="601">
        <v>-3.4</v>
      </c>
      <c r="E39" s="608">
        <v>16031.8</v>
      </c>
    </row>
    <row r="40" spans="1:5" ht="25.5">
      <c r="A40" s="596">
        <v>39588</v>
      </c>
      <c r="B40" s="454" t="s">
        <v>579</v>
      </c>
      <c r="C40" s="600">
        <v>1600</v>
      </c>
      <c r="D40" s="601">
        <v>-130</v>
      </c>
      <c r="E40" s="608">
        <v>15901.8</v>
      </c>
    </row>
    <row r="41" spans="1:5" ht="12" customHeight="1">
      <c r="A41" s="596">
        <v>39588</v>
      </c>
      <c r="B41" s="454" t="s">
        <v>580</v>
      </c>
      <c r="C41" s="600">
        <v>3000</v>
      </c>
      <c r="D41" s="601">
        <v>-405</v>
      </c>
      <c r="E41" s="608">
        <v>15496.8</v>
      </c>
    </row>
    <row r="42" spans="1:5" ht="25.5">
      <c r="A42" s="596">
        <v>39588</v>
      </c>
      <c r="B42" s="454" t="s">
        <v>581</v>
      </c>
      <c r="C42" s="600">
        <v>1800</v>
      </c>
      <c r="D42" s="601">
        <v>-50</v>
      </c>
      <c r="E42" s="608">
        <v>15446.8</v>
      </c>
    </row>
    <row r="43" spans="1:5" ht="12.75">
      <c r="A43" s="596">
        <v>39588</v>
      </c>
      <c r="B43" s="454" t="s">
        <v>582</v>
      </c>
      <c r="C43" s="600">
        <v>1800</v>
      </c>
      <c r="D43" s="601">
        <v>-80</v>
      </c>
      <c r="E43" s="608">
        <v>15366.8</v>
      </c>
    </row>
    <row r="44" spans="1:5" ht="25.5">
      <c r="A44" s="596">
        <v>39595</v>
      </c>
      <c r="B44" s="454" t="s">
        <v>583</v>
      </c>
      <c r="C44" s="600">
        <v>5100</v>
      </c>
      <c r="D44" s="601">
        <v>-32.5</v>
      </c>
      <c r="E44" s="608">
        <v>15334.3</v>
      </c>
    </row>
    <row r="45" spans="1:5" ht="25.5">
      <c r="A45" s="596">
        <v>39595</v>
      </c>
      <c r="B45" s="454" t="s">
        <v>584</v>
      </c>
      <c r="C45" s="600">
        <v>3000</v>
      </c>
      <c r="D45" s="601">
        <v>-860</v>
      </c>
      <c r="E45" s="608">
        <v>14474.3</v>
      </c>
    </row>
    <row r="46" spans="1:5" ht="25.5">
      <c r="A46" s="89">
        <v>39602</v>
      </c>
      <c r="B46" s="454" t="s">
        <v>399</v>
      </c>
      <c r="C46" s="43">
        <v>1500</v>
      </c>
      <c r="D46" s="159">
        <v>-420</v>
      </c>
      <c r="E46" s="463">
        <v>14054.3</v>
      </c>
    </row>
    <row r="47" spans="1:5" ht="12.75">
      <c r="A47" s="160"/>
      <c r="B47" s="636"/>
      <c r="C47" s="116"/>
      <c r="D47" s="433"/>
      <c r="E47" s="433"/>
    </row>
    <row r="48" spans="1:5" ht="12.75">
      <c r="A48" s="160"/>
      <c r="B48" s="636"/>
      <c r="C48" s="116"/>
      <c r="D48" s="433"/>
      <c r="E48" s="63"/>
    </row>
    <row r="49" spans="1:5" ht="12.75">
      <c r="A49" s="63" t="s">
        <v>1124</v>
      </c>
      <c r="B49" s="28"/>
      <c r="C49" s="116"/>
      <c r="D49" s="433"/>
      <c r="E49" s="63"/>
    </row>
    <row r="50" spans="1:5" ht="12.75">
      <c r="A50" s="621"/>
      <c r="B50" s="622"/>
      <c r="C50" s="623"/>
      <c r="D50" s="624"/>
      <c r="E50" s="63" t="s">
        <v>393</v>
      </c>
    </row>
    <row r="51" spans="1:5" ht="25.5">
      <c r="A51" s="625" t="s">
        <v>66</v>
      </c>
      <c r="B51" s="626" t="s">
        <v>67</v>
      </c>
      <c r="C51" s="627" t="s">
        <v>1006</v>
      </c>
      <c r="D51" s="628" t="s">
        <v>519</v>
      </c>
      <c r="E51" s="88" t="s">
        <v>68</v>
      </c>
    </row>
    <row r="52" spans="1:5" ht="12.75">
      <c r="A52" s="596">
        <v>39602</v>
      </c>
      <c r="B52" s="616" t="s">
        <v>400</v>
      </c>
      <c r="C52" s="600">
        <v>3000</v>
      </c>
      <c r="D52" s="601">
        <v>-1238</v>
      </c>
      <c r="E52" s="603">
        <v>12816.3</v>
      </c>
    </row>
    <row r="53" spans="1:5" ht="25.5">
      <c r="A53" s="89">
        <v>39609</v>
      </c>
      <c r="B53" s="454" t="s">
        <v>401</v>
      </c>
      <c r="C53" s="43">
        <v>1800</v>
      </c>
      <c r="D53" s="159">
        <v>-12.2</v>
      </c>
      <c r="E53" s="463">
        <v>12804.1</v>
      </c>
    </row>
    <row r="54" spans="1:5" ht="38.25">
      <c r="A54" s="596">
        <v>39616</v>
      </c>
      <c r="B54" s="454" t="s">
        <v>402</v>
      </c>
      <c r="C54" s="600" t="s">
        <v>534</v>
      </c>
      <c r="D54" s="601">
        <v>-300</v>
      </c>
      <c r="E54" s="603">
        <v>12504.1</v>
      </c>
    </row>
    <row r="55" spans="1:5" ht="12.75">
      <c r="A55" s="596">
        <v>39616</v>
      </c>
      <c r="B55" s="454" t="s">
        <v>403</v>
      </c>
      <c r="C55" s="600">
        <v>4000</v>
      </c>
      <c r="D55" s="601">
        <v>-150</v>
      </c>
      <c r="E55" s="603">
        <v>12354.1</v>
      </c>
    </row>
    <row r="56" spans="1:5" ht="12.75">
      <c r="A56" s="596">
        <v>39616</v>
      </c>
      <c r="B56" s="454" t="s">
        <v>404</v>
      </c>
      <c r="C56" s="600">
        <v>4000</v>
      </c>
      <c r="D56" s="601">
        <v>-120</v>
      </c>
      <c r="E56" s="603">
        <v>12234.1</v>
      </c>
    </row>
    <row r="57" spans="1:5" ht="12.75">
      <c r="A57" s="596">
        <v>39616</v>
      </c>
      <c r="B57" s="4" t="s">
        <v>405</v>
      </c>
      <c r="C57" s="600">
        <v>3000</v>
      </c>
      <c r="D57" s="601">
        <v>-560</v>
      </c>
      <c r="E57" s="608">
        <v>11674.1</v>
      </c>
    </row>
    <row r="58" spans="1:5" ht="38.25">
      <c r="A58" s="596">
        <v>39626</v>
      </c>
      <c r="B58" s="454" t="s">
        <v>935</v>
      </c>
      <c r="C58" s="600">
        <v>4000</v>
      </c>
      <c r="D58" s="601">
        <v>-200</v>
      </c>
      <c r="E58" s="608">
        <v>11474.1</v>
      </c>
    </row>
    <row r="59" spans="1:5" ht="12.75">
      <c r="A59" s="596">
        <v>39637</v>
      </c>
      <c r="B59" s="454" t="s">
        <v>212</v>
      </c>
      <c r="C59" s="600">
        <v>8001</v>
      </c>
      <c r="D59" s="601">
        <v>-1600</v>
      </c>
      <c r="E59" s="608">
        <v>9874.1</v>
      </c>
    </row>
    <row r="60" spans="1:5" ht="12.75">
      <c r="A60" s="596">
        <v>39637</v>
      </c>
      <c r="B60" s="454" t="s">
        <v>213</v>
      </c>
      <c r="C60" s="600">
        <v>3000</v>
      </c>
      <c r="D60" s="601">
        <v>-500</v>
      </c>
      <c r="E60" s="608">
        <v>9374.1</v>
      </c>
    </row>
    <row r="61" spans="1:5" ht="25.5">
      <c r="A61" s="596">
        <v>39637</v>
      </c>
      <c r="B61" s="633" t="s">
        <v>214</v>
      </c>
      <c r="C61" s="600">
        <v>3000</v>
      </c>
      <c r="D61" s="601">
        <v>-45</v>
      </c>
      <c r="E61" s="608">
        <v>9329.1</v>
      </c>
    </row>
    <row r="62" spans="1:5" ht="25.5">
      <c r="A62" s="596">
        <v>39637</v>
      </c>
      <c r="B62" s="454" t="s">
        <v>215</v>
      </c>
      <c r="C62" s="600">
        <v>5000</v>
      </c>
      <c r="D62" s="601">
        <v>-250</v>
      </c>
      <c r="E62" s="608">
        <v>9079.1</v>
      </c>
    </row>
    <row r="63" spans="1:5" ht="25.5">
      <c r="A63" s="596">
        <v>39637</v>
      </c>
      <c r="B63" s="454" t="s">
        <v>216</v>
      </c>
      <c r="C63" s="600">
        <v>5000</v>
      </c>
      <c r="D63" s="601">
        <v>-2000</v>
      </c>
      <c r="E63" s="608">
        <v>7079.1</v>
      </c>
    </row>
    <row r="64" spans="1:5" ht="25.5">
      <c r="A64" s="596">
        <v>39637</v>
      </c>
      <c r="B64" s="454" t="s">
        <v>217</v>
      </c>
      <c r="C64" s="600">
        <v>1800</v>
      </c>
      <c r="D64" s="601">
        <v>-20</v>
      </c>
      <c r="E64" s="608">
        <v>7059.1</v>
      </c>
    </row>
    <row r="65" spans="1:5" ht="25.5">
      <c r="A65" s="596">
        <v>39651</v>
      </c>
      <c r="B65" s="454" t="s">
        <v>218</v>
      </c>
      <c r="C65" s="600">
        <v>3000</v>
      </c>
      <c r="D65" s="601">
        <v>-114</v>
      </c>
      <c r="E65" s="608">
        <v>6945.1</v>
      </c>
    </row>
    <row r="66" spans="1:5" ht="25.5">
      <c r="A66" s="596">
        <v>39651</v>
      </c>
      <c r="B66" s="454" t="s">
        <v>219</v>
      </c>
      <c r="C66" s="600">
        <v>3000</v>
      </c>
      <c r="D66" s="601">
        <v>-100</v>
      </c>
      <c r="E66" s="608">
        <v>6845.1</v>
      </c>
    </row>
    <row r="67" spans="1:5" ht="12.75">
      <c r="A67" s="596">
        <v>39651</v>
      </c>
      <c r="B67" s="616" t="s">
        <v>220</v>
      </c>
      <c r="C67" s="600">
        <v>3000</v>
      </c>
      <c r="D67" s="601">
        <v>400</v>
      </c>
      <c r="E67" s="608">
        <v>7245.1</v>
      </c>
    </row>
    <row r="68" spans="1:5" ht="25.5">
      <c r="A68" s="596">
        <v>39651</v>
      </c>
      <c r="B68" s="454" t="s">
        <v>221</v>
      </c>
      <c r="C68" s="600">
        <v>3000</v>
      </c>
      <c r="D68" s="601">
        <v>-150</v>
      </c>
      <c r="E68" s="608">
        <v>7095.1</v>
      </c>
    </row>
    <row r="69" spans="1:5" ht="25.5">
      <c r="A69" s="596">
        <v>39651</v>
      </c>
      <c r="B69" s="454" t="s">
        <v>222</v>
      </c>
      <c r="C69" s="600">
        <v>3000</v>
      </c>
      <c r="D69" s="601">
        <v>-49.8</v>
      </c>
      <c r="E69" s="608">
        <v>7045.3</v>
      </c>
    </row>
    <row r="70" spans="1:5" ht="25.5">
      <c r="A70" s="596">
        <v>39651</v>
      </c>
      <c r="B70" s="454" t="s">
        <v>223</v>
      </c>
      <c r="C70" s="600">
        <v>1800</v>
      </c>
      <c r="D70" s="601">
        <v>-12.5</v>
      </c>
      <c r="E70" s="608">
        <v>7032.8</v>
      </c>
    </row>
    <row r="71" spans="1:5" ht="25.5">
      <c r="A71" s="596">
        <v>39651</v>
      </c>
      <c r="B71" s="454" t="s">
        <v>224</v>
      </c>
      <c r="C71" s="600">
        <v>1000</v>
      </c>
      <c r="D71" s="601">
        <v>-430</v>
      </c>
      <c r="E71" s="604">
        <v>6602.8</v>
      </c>
    </row>
    <row r="72" spans="1:5" ht="25.5">
      <c r="A72" s="596">
        <v>39665</v>
      </c>
      <c r="B72" s="454" t="s">
        <v>192</v>
      </c>
      <c r="C72" s="600">
        <v>3000</v>
      </c>
      <c r="D72" s="601">
        <v>-60</v>
      </c>
      <c r="E72" s="603">
        <v>6542.8</v>
      </c>
    </row>
    <row r="73" spans="1:5" ht="12.75">
      <c r="A73" s="596">
        <v>39665</v>
      </c>
      <c r="B73" s="454" t="s">
        <v>193</v>
      </c>
      <c r="C73" s="600">
        <v>3000</v>
      </c>
      <c r="D73" s="601">
        <v>-85</v>
      </c>
      <c r="E73" s="603">
        <v>6457.8</v>
      </c>
    </row>
    <row r="74" spans="1:5" ht="25.5">
      <c r="A74" s="596">
        <v>39679</v>
      </c>
      <c r="B74" s="454" t="s">
        <v>194</v>
      </c>
      <c r="C74" s="600">
        <v>8001</v>
      </c>
      <c r="D74" s="601">
        <v>-1759</v>
      </c>
      <c r="E74" s="603">
        <v>4698.8</v>
      </c>
    </row>
    <row r="75" spans="1:5" ht="25.5">
      <c r="A75" s="596">
        <v>39679</v>
      </c>
      <c r="B75" s="454" t="s">
        <v>195</v>
      </c>
      <c r="C75" s="600">
        <v>3000</v>
      </c>
      <c r="D75" s="601">
        <v>-5</v>
      </c>
      <c r="E75" s="603">
        <v>4693.8</v>
      </c>
    </row>
    <row r="76" spans="1:5" ht="12.75">
      <c r="A76" s="596">
        <v>39679</v>
      </c>
      <c r="B76" s="454" t="s">
        <v>196</v>
      </c>
      <c r="C76" s="600">
        <v>3000</v>
      </c>
      <c r="D76" s="601">
        <v>-65</v>
      </c>
      <c r="E76" s="603">
        <v>4628.8</v>
      </c>
    </row>
    <row r="77" spans="1:5" ht="12.75">
      <c r="A77" s="596">
        <v>39686</v>
      </c>
      <c r="B77" s="454" t="s">
        <v>197</v>
      </c>
      <c r="C77" s="600">
        <v>8000</v>
      </c>
      <c r="D77" s="601">
        <v>-1400</v>
      </c>
      <c r="E77" s="603">
        <v>3228.8</v>
      </c>
    </row>
    <row r="78" spans="1:5" ht="25.5">
      <c r="A78" s="596">
        <v>39686</v>
      </c>
      <c r="B78" s="454" t="s">
        <v>198</v>
      </c>
      <c r="C78" s="600">
        <v>4000</v>
      </c>
      <c r="D78" s="601">
        <v>-200</v>
      </c>
      <c r="E78" s="603">
        <v>3028.8</v>
      </c>
    </row>
    <row r="79" spans="1:5" ht="25.5">
      <c r="A79" s="596">
        <v>39686</v>
      </c>
      <c r="B79" s="454" t="s">
        <v>199</v>
      </c>
      <c r="C79" s="600">
        <v>5000</v>
      </c>
      <c r="D79" s="601">
        <v>-60</v>
      </c>
      <c r="E79" s="603">
        <v>2968.8</v>
      </c>
    </row>
    <row r="80" spans="1:5" ht="25.5">
      <c r="A80" s="596">
        <v>39686</v>
      </c>
      <c r="B80" s="454" t="s">
        <v>200</v>
      </c>
      <c r="C80" s="600">
        <v>5000</v>
      </c>
      <c r="D80" s="601">
        <v>-119</v>
      </c>
      <c r="E80" s="604">
        <v>2849.8</v>
      </c>
    </row>
    <row r="81" spans="1:5" ht="12.75">
      <c r="A81" s="89"/>
      <c r="B81" s="4"/>
      <c r="C81" s="43"/>
      <c r="D81" s="159"/>
      <c r="E81" s="465"/>
    </row>
    <row r="82" spans="1:5" ht="12.75">
      <c r="A82" s="160"/>
      <c r="B82" s="161"/>
      <c r="C82" s="489"/>
      <c r="D82" s="490"/>
      <c r="E82" s="491"/>
    </row>
    <row r="83" spans="1:5" ht="12.75" customHeight="1">
      <c r="A83" s="160"/>
      <c r="B83" s="161"/>
      <c r="C83" s="13"/>
      <c r="D83" s="24"/>
      <c r="E83" s="162"/>
    </row>
    <row r="84" spans="1:5" s="28" customFormat="1" ht="14.25" customHeight="1">
      <c r="A84" s="63" t="s">
        <v>69</v>
      </c>
      <c r="E84" s="63"/>
    </row>
    <row r="85" ht="13.5" customHeight="1">
      <c r="E85" s="63" t="s">
        <v>393</v>
      </c>
    </row>
    <row r="86" spans="1:5" ht="23.25" customHeight="1">
      <c r="A86" s="86" t="s">
        <v>66</v>
      </c>
      <c r="B86" s="87" t="s">
        <v>67</v>
      </c>
      <c r="C86" s="525" t="s">
        <v>1006</v>
      </c>
      <c r="D86" s="88" t="s">
        <v>520</v>
      </c>
      <c r="E86" s="88" t="s">
        <v>68</v>
      </c>
    </row>
    <row r="87" spans="1:8" ht="14.25" customHeight="1">
      <c r="A87" s="86"/>
      <c r="B87" s="87" t="s">
        <v>1082</v>
      </c>
      <c r="C87" s="524">
        <v>1700</v>
      </c>
      <c r="D87" s="272">
        <v>10000</v>
      </c>
      <c r="E87" s="303" t="s">
        <v>71</v>
      </c>
      <c r="H87" s="2"/>
    </row>
    <row r="88" spans="1:8" ht="25.5" customHeight="1">
      <c r="A88" s="486">
        <v>39469</v>
      </c>
      <c r="B88" s="453" t="s">
        <v>564</v>
      </c>
      <c r="C88" s="436">
        <v>6000</v>
      </c>
      <c r="D88" s="504" t="s">
        <v>565</v>
      </c>
      <c r="E88" s="465">
        <v>9565.6</v>
      </c>
      <c r="H88" s="2"/>
    </row>
    <row r="89" spans="1:8" ht="25.5" customHeight="1">
      <c r="A89" s="455">
        <v>39553</v>
      </c>
      <c r="B89" s="454" t="s">
        <v>747</v>
      </c>
      <c r="C89" s="459">
        <v>6000</v>
      </c>
      <c r="D89" s="466">
        <v>-278</v>
      </c>
      <c r="E89" s="634">
        <v>9287.6</v>
      </c>
      <c r="H89" s="2"/>
    </row>
    <row r="90" spans="1:8" ht="15.75" customHeight="1">
      <c r="A90" s="89">
        <v>39637</v>
      </c>
      <c r="B90" s="454" t="s">
        <v>225</v>
      </c>
      <c r="C90" s="459">
        <v>9000</v>
      </c>
      <c r="D90" s="466">
        <v>-1000</v>
      </c>
      <c r="E90" s="639">
        <v>8287.6</v>
      </c>
      <c r="H90" s="2"/>
    </row>
    <row r="91" spans="1:8" ht="25.5" customHeight="1">
      <c r="A91" s="455">
        <v>39686</v>
      </c>
      <c r="B91" s="456" t="s">
        <v>191</v>
      </c>
      <c r="C91" s="459">
        <v>9000</v>
      </c>
      <c r="D91" s="466">
        <v>-389.1</v>
      </c>
      <c r="E91" s="638">
        <v>7898.5</v>
      </c>
      <c r="H91" s="2"/>
    </row>
    <row r="92" spans="1:8" ht="15" customHeight="1">
      <c r="A92" s="455"/>
      <c r="B92" s="620"/>
      <c r="C92" s="457"/>
      <c r="D92" s="640"/>
      <c r="E92" s="641"/>
      <c r="H92" s="2"/>
    </row>
    <row r="93" spans="1:8" ht="12.75">
      <c r="A93" s="447"/>
      <c r="B93" s="448"/>
      <c r="C93" s="161"/>
      <c r="D93" s="449"/>
      <c r="E93" s="450"/>
      <c r="H93" s="2"/>
    </row>
    <row r="94" spans="1:8" ht="12.75">
      <c r="A94" s="447"/>
      <c r="B94" s="448"/>
      <c r="C94" s="161"/>
      <c r="D94" s="449"/>
      <c r="E94" s="450"/>
      <c r="H94" s="2"/>
    </row>
    <row r="95" spans="1:5" s="28" customFormat="1" ht="13.5" customHeight="1">
      <c r="A95" s="63" t="s">
        <v>70</v>
      </c>
      <c r="E95" s="63"/>
    </row>
    <row r="96" ht="12" customHeight="1">
      <c r="E96" s="63" t="s">
        <v>393</v>
      </c>
    </row>
    <row r="97" spans="1:5" ht="23.25" customHeight="1">
      <c r="A97" s="86" t="s">
        <v>66</v>
      </c>
      <c r="B97" s="87" t="s">
        <v>67</v>
      </c>
      <c r="C97" s="525" t="s">
        <v>1006</v>
      </c>
      <c r="D97" s="88" t="s">
        <v>521</v>
      </c>
      <c r="E97" s="88" t="s">
        <v>68</v>
      </c>
    </row>
    <row r="98" spans="1:7" ht="15" customHeight="1">
      <c r="A98" s="86"/>
      <c r="B98" s="87" t="s">
        <v>1082</v>
      </c>
      <c r="C98" s="524">
        <v>1700</v>
      </c>
      <c r="D98" s="272">
        <v>100000</v>
      </c>
      <c r="E98" s="90"/>
      <c r="G98" s="337"/>
    </row>
    <row r="99" spans="1:9" ht="12.75">
      <c r="A99" s="446">
        <v>39490</v>
      </c>
      <c r="B99" s="33" t="s">
        <v>566</v>
      </c>
      <c r="C99" s="32">
        <v>4000</v>
      </c>
      <c r="D99" s="505">
        <v>-2000</v>
      </c>
      <c r="E99" s="552">
        <v>98000</v>
      </c>
      <c r="I99" s="247"/>
    </row>
    <row r="100" spans="1:9" ht="25.5">
      <c r="A100" s="446">
        <v>39532</v>
      </c>
      <c r="B100" s="454" t="s">
        <v>1052</v>
      </c>
      <c r="C100" s="32">
        <v>1500</v>
      </c>
      <c r="D100" s="550" t="s">
        <v>1066</v>
      </c>
      <c r="E100" s="552">
        <v>97881.3</v>
      </c>
      <c r="I100" s="247"/>
    </row>
    <row r="101" spans="1:9" ht="12.75">
      <c r="A101" s="446">
        <v>39532</v>
      </c>
      <c r="B101" s="454" t="s">
        <v>1053</v>
      </c>
      <c r="C101" s="32">
        <v>8005</v>
      </c>
      <c r="D101" s="286">
        <v>-3000</v>
      </c>
      <c r="E101" s="552">
        <v>94881.3</v>
      </c>
      <c r="I101" s="247"/>
    </row>
    <row r="102" spans="1:9" ht="25.5">
      <c r="A102" s="446">
        <v>39532</v>
      </c>
      <c r="B102" s="454" t="s">
        <v>1054</v>
      </c>
      <c r="C102" s="32">
        <v>8000</v>
      </c>
      <c r="D102" s="286">
        <v>-5000</v>
      </c>
      <c r="E102" s="552">
        <v>89881.3</v>
      </c>
      <c r="I102" s="247"/>
    </row>
    <row r="103" spans="1:9" ht="12.75">
      <c r="A103" s="446">
        <v>39532</v>
      </c>
      <c r="B103" s="454" t="s">
        <v>1055</v>
      </c>
      <c r="C103" s="163">
        <v>1000</v>
      </c>
      <c r="D103" s="551">
        <v>-199.5</v>
      </c>
      <c r="E103" s="552">
        <v>89681.8</v>
      </c>
      <c r="I103" s="247"/>
    </row>
    <row r="104" spans="1:9" ht="12.75">
      <c r="A104" s="446">
        <v>39532</v>
      </c>
      <c r="B104" s="548" t="s">
        <v>1056</v>
      </c>
      <c r="C104" s="549" t="s">
        <v>1061</v>
      </c>
      <c r="D104" s="286">
        <v>-47</v>
      </c>
      <c r="E104" s="552">
        <v>89634.8</v>
      </c>
      <c r="I104" s="247"/>
    </row>
    <row r="105" spans="1:9" ht="25.5">
      <c r="A105" s="446">
        <v>39532</v>
      </c>
      <c r="B105" s="454" t="s">
        <v>1057</v>
      </c>
      <c r="C105" s="549" t="s">
        <v>1062</v>
      </c>
      <c r="D105" s="551">
        <v>-4936.5</v>
      </c>
      <c r="E105" s="552">
        <v>84698.3</v>
      </c>
      <c r="I105" s="247"/>
    </row>
    <row r="106" spans="1:9" ht="25.5">
      <c r="A106" s="446">
        <v>39532</v>
      </c>
      <c r="B106" s="454" t="s">
        <v>1058</v>
      </c>
      <c r="C106" s="549" t="s">
        <v>1063</v>
      </c>
      <c r="D106" s="286">
        <v>-9250</v>
      </c>
      <c r="E106" s="552">
        <v>75448.3</v>
      </c>
      <c r="I106" s="247"/>
    </row>
    <row r="107" spans="1:9" ht="12.75">
      <c r="A107" s="446">
        <v>39532</v>
      </c>
      <c r="B107" s="548" t="s">
        <v>1059</v>
      </c>
      <c r="C107" s="549" t="s">
        <v>1064</v>
      </c>
      <c r="D107" s="551">
        <v>-3506.4</v>
      </c>
      <c r="E107" s="552">
        <v>71941.9</v>
      </c>
      <c r="I107" s="247"/>
    </row>
    <row r="108" spans="1:9" ht="25.5">
      <c r="A108" s="446">
        <v>39532</v>
      </c>
      <c r="B108" s="454" t="s">
        <v>1060</v>
      </c>
      <c r="C108" s="549" t="s">
        <v>1065</v>
      </c>
      <c r="D108" s="286">
        <v>-15000</v>
      </c>
      <c r="E108" s="552">
        <v>56941.9</v>
      </c>
      <c r="I108" s="247"/>
    </row>
    <row r="109" spans="1:9" ht="25.5">
      <c r="A109" s="446">
        <v>39581</v>
      </c>
      <c r="B109" s="454" t="s">
        <v>570</v>
      </c>
      <c r="C109" s="549" t="s">
        <v>525</v>
      </c>
      <c r="D109" s="286">
        <v>-238</v>
      </c>
      <c r="E109" s="552">
        <v>56703.9</v>
      </c>
      <c r="I109" s="247"/>
    </row>
    <row r="110" spans="1:9" ht="12.75">
      <c r="A110" s="607">
        <v>39581</v>
      </c>
      <c r="B110" s="454" t="s">
        <v>571</v>
      </c>
      <c r="C110" s="549">
        <v>1000</v>
      </c>
      <c r="D110" s="25">
        <v>-763</v>
      </c>
      <c r="E110" s="552">
        <v>55940.9</v>
      </c>
      <c r="I110" s="247"/>
    </row>
    <row r="111" spans="1:9" ht="25.5">
      <c r="A111" s="607">
        <v>39581</v>
      </c>
      <c r="B111" s="454" t="s">
        <v>572</v>
      </c>
      <c r="C111" s="549">
        <v>1000</v>
      </c>
      <c r="D111" s="25">
        <v>-444</v>
      </c>
      <c r="E111" s="552">
        <v>55496.9</v>
      </c>
      <c r="I111" s="247"/>
    </row>
    <row r="112" spans="1:9" ht="25.5">
      <c r="A112" s="607">
        <v>39581</v>
      </c>
      <c r="B112" s="454" t="s">
        <v>573</v>
      </c>
      <c r="C112" s="549">
        <v>6000</v>
      </c>
      <c r="D112" s="468">
        <v>-4114.8</v>
      </c>
      <c r="E112" s="552">
        <v>51382.1</v>
      </c>
      <c r="I112" s="247"/>
    </row>
    <row r="113" spans="1:9" ht="25.5">
      <c r="A113" s="607">
        <v>39581</v>
      </c>
      <c r="B113" s="454" t="s">
        <v>574</v>
      </c>
      <c r="C113" s="549">
        <v>1600</v>
      </c>
      <c r="D113" s="25">
        <v>-10919</v>
      </c>
      <c r="E113" s="618">
        <v>40463.1</v>
      </c>
      <c r="I113" s="247"/>
    </row>
    <row r="114" spans="1:9" ht="25.5">
      <c r="A114" s="607">
        <v>39623</v>
      </c>
      <c r="B114" s="454" t="s">
        <v>450</v>
      </c>
      <c r="C114" s="549">
        <v>1500</v>
      </c>
      <c r="D114" s="468">
        <v>-12.8</v>
      </c>
      <c r="E114" s="618">
        <v>40450.3</v>
      </c>
      <c r="I114" s="247"/>
    </row>
    <row r="115" spans="1:9" ht="12.75">
      <c r="A115" s="607">
        <v>39623</v>
      </c>
      <c r="B115" s="454" t="s">
        <v>451</v>
      </c>
      <c r="C115" s="549">
        <v>1500</v>
      </c>
      <c r="D115" s="25">
        <v>-400</v>
      </c>
      <c r="E115" s="618">
        <v>40050.3</v>
      </c>
      <c r="I115" s="247"/>
    </row>
    <row r="116" spans="1:9" ht="12.75">
      <c r="A116" s="607">
        <v>39623</v>
      </c>
      <c r="B116" s="454" t="s">
        <v>452</v>
      </c>
      <c r="C116" s="549">
        <v>1900</v>
      </c>
      <c r="D116" s="25">
        <v>-3800</v>
      </c>
      <c r="E116" s="618">
        <v>36250.3</v>
      </c>
      <c r="I116" s="247"/>
    </row>
    <row r="117" spans="1:9" ht="12.75">
      <c r="A117" s="607">
        <v>39623</v>
      </c>
      <c r="B117" s="454" t="s">
        <v>453</v>
      </c>
      <c r="C117" s="549">
        <v>9000</v>
      </c>
      <c r="D117" s="25">
        <v>-1000</v>
      </c>
      <c r="E117" s="618">
        <v>35250.3</v>
      </c>
      <c r="I117" s="247"/>
    </row>
    <row r="118" spans="1:9" ht="12.75">
      <c r="A118" s="607">
        <v>39623</v>
      </c>
      <c r="B118" s="454" t="s">
        <v>454</v>
      </c>
      <c r="C118" s="549">
        <v>9000</v>
      </c>
      <c r="D118" s="25">
        <v>-200</v>
      </c>
      <c r="E118" s="618">
        <v>35050.3</v>
      </c>
      <c r="I118" s="247"/>
    </row>
    <row r="119" spans="1:9" ht="25.5">
      <c r="A119" s="607">
        <v>39623</v>
      </c>
      <c r="B119" s="454" t="s">
        <v>455</v>
      </c>
      <c r="C119" s="549">
        <v>3000</v>
      </c>
      <c r="D119" s="25">
        <v>-7000</v>
      </c>
      <c r="E119" s="618">
        <v>28050.3</v>
      </c>
      <c r="I119" s="247"/>
    </row>
    <row r="120" spans="1:9" ht="25.5">
      <c r="A120" s="89">
        <v>39623</v>
      </c>
      <c r="B120" s="454" t="s">
        <v>456</v>
      </c>
      <c r="C120" s="549">
        <v>5100</v>
      </c>
      <c r="D120" s="617">
        <v>-1443</v>
      </c>
      <c r="E120" s="618">
        <v>26607.3</v>
      </c>
      <c r="I120" s="247"/>
    </row>
    <row r="121" spans="1:9" ht="25.5">
      <c r="A121" s="89">
        <v>39623</v>
      </c>
      <c r="B121" s="454" t="s">
        <v>457</v>
      </c>
      <c r="C121" s="549">
        <v>5100</v>
      </c>
      <c r="D121" s="159">
        <v>-5775</v>
      </c>
      <c r="E121" s="506">
        <v>20832.3</v>
      </c>
      <c r="I121" s="247"/>
    </row>
    <row r="122" spans="1:5" ht="12.75">
      <c r="A122" s="91"/>
      <c r="B122" s="441"/>
      <c r="C122" s="83"/>
      <c r="D122" s="192"/>
      <c r="E122" s="493"/>
    </row>
  </sheetData>
  <mergeCells count="1">
    <mergeCell ref="A1:G1"/>
  </mergeCells>
  <printOptions horizontalCentered="1"/>
  <pageMargins left="0.7874015748031497" right="0.7874015748031497" top="0.984251968503937" bottom="0.984251968503937" header="0.5118110236220472" footer="0.5118110236220472"/>
  <pageSetup firstPageNumber="33" useFirstPageNumber="1" horizontalDpi="600" verticalDpi="600" orientation="portrait" paperSize="9" scale="85" r:id="rId1"/>
  <headerFooter alignWithMargins="0">
    <oddFooter>&amp;C&amp;P</oddFooter>
  </headerFooter>
  <rowBreaks count="2" manualBreakCount="2">
    <brk id="47" max="4" man="1"/>
    <brk id="8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K112"/>
  <sheetViews>
    <sheetView workbookViewId="0" topLeftCell="A1">
      <selection activeCell="G91" sqref="G91"/>
    </sheetView>
  </sheetViews>
  <sheetFormatPr defaultColWidth="9.00390625" defaultRowHeight="12.75"/>
  <cols>
    <col min="1" max="1" width="60.25390625" style="28" customWidth="1"/>
    <col min="2" max="2" width="11.75390625" style="0" customWidth="1"/>
    <col min="3" max="3" width="11.75390625" style="15" customWidth="1"/>
    <col min="4" max="4" width="11.75390625" style="0" customWidth="1"/>
    <col min="5" max="5" width="10.375" style="0" customWidth="1"/>
    <col min="6" max="6" width="21.125" style="0" hidden="1" customWidth="1"/>
    <col min="8" max="9" width="0" style="0" hidden="1" customWidth="1"/>
  </cols>
  <sheetData>
    <row r="1" spans="1:9" ht="18">
      <c r="A1" s="800" t="s">
        <v>19</v>
      </c>
      <c r="B1" s="800"/>
      <c r="C1" s="800"/>
      <c r="D1" s="800"/>
      <c r="E1" s="800"/>
      <c r="I1" t="s">
        <v>71</v>
      </c>
    </row>
    <row r="2" ht="12" customHeight="1"/>
    <row r="3" spans="1:4" ht="12.75" customHeight="1">
      <c r="A3" s="63"/>
      <c r="B3" s="28"/>
      <c r="C3" s="80"/>
      <c r="D3" s="28"/>
    </row>
    <row r="4" spans="1:4" ht="15.75" customHeight="1">
      <c r="A4" s="72"/>
      <c r="B4" s="28"/>
      <c r="C4" s="80"/>
      <c r="D4" s="28"/>
    </row>
    <row r="5" spans="1:4" ht="12.75">
      <c r="A5" s="63" t="s">
        <v>370</v>
      </c>
      <c r="B5" s="28"/>
      <c r="C5" s="80"/>
      <c r="D5" s="28"/>
    </row>
    <row r="6" spans="1:4" ht="12.75">
      <c r="A6" s="63"/>
      <c r="B6" s="28"/>
      <c r="C6" s="80"/>
      <c r="D6" s="28"/>
    </row>
    <row r="7" spans="1:7" ht="26.25" customHeight="1">
      <c r="A7" s="5" t="s">
        <v>976</v>
      </c>
      <c r="B7" s="49" t="s">
        <v>50</v>
      </c>
      <c r="C7" s="58" t="s">
        <v>52</v>
      </c>
      <c r="D7" s="5" t="s">
        <v>978</v>
      </c>
      <c r="E7" s="50" t="s">
        <v>53</v>
      </c>
      <c r="F7" t="s">
        <v>164</v>
      </c>
      <c r="G7" s="316"/>
    </row>
    <row r="8" spans="1:5" ht="12.75">
      <c r="A8" s="95" t="s">
        <v>613</v>
      </c>
      <c r="B8" s="310">
        <v>684730</v>
      </c>
      <c r="C8" s="310">
        <v>684730</v>
      </c>
      <c r="D8" s="645">
        <v>497078</v>
      </c>
      <c r="E8" s="343">
        <f aca="true" t="shared" si="0" ref="E8:E14">+D8/C8*100</f>
        <v>72.59474537408906</v>
      </c>
    </row>
    <row r="9" spans="1:5" ht="12.75">
      <c r="A9" s="94" t="s">
        <v>431</v>
      </c>
      <c r="B9" s="310">
        <v>54240</v>
      </c>
      <c r="C9" s="310">
        <v>54240</v>
      </c>
      <c r="D9" s="645">
        <v>51869</v>
      </c>
      <c r="E9" s="343">
        <f t="shared" si="0"/>
        <v>95.62868731563422</v>
      </c>
    </row>
    <row r="10" spans="1:5" ht="12.75">
      <c r="A10" s="94" t="s">
        <v>614</v>
      </c>
      <c r="B10" s="310">
        <v>33900</v>
      </c>
      <c r="C10" s="310">
        <v>33900</v>
      </c>
      <c r="D10" s="645">
        <v>44194</v>
      </c>
      <c r="E10" s="343">
        <f t="shared" si="0"/>
        <v>130.36578171091446</v>
      </c>
    </row>
    <row r="11" spans="1:5" ht="12.75">
      <c r="A11" s="94" t="s">
        <v>432</v>
      </c>
      <c r="B11" s="310">
        <v>1010150</v>
      </c>
      <c r="C11" s="310">
        <v>1010150</v>
      </c>
      <c r="D11" s="645">
        <v>839538</v>
      </c>
      <c r="E11" s="343">
        <f t="shared" si="0"/>
        <v>83.11023115378904</v>
      </c>
    </row>
    <row r="12" spans="1:5" ht="12.75">
      <c r="A12" s="94" t="s">
        <v>110</v>
      </c>
      <c r="B12" s="310">
        <v>1647187</v>
      </c>
      <c r="C12" s="310">
        <v>1647187</v>
      </c>
      <c r="D12" s="645">
        <v>1166739</v>
      </c>
      <c r="E12" s="343">
        <f t="shared" si="0"/>
        <v>70.832212736016</v>
      </c>
    </row>
    <row r="13" spans="1:5" ht="12.75">
      <c r="A13" s="94" t="s">
        <v>1011</v>
      </c>
      <c r="B13" s="310">
        <v>0</v>
      </c>
      <c r="C13" s="310">
        <v>0</v>
      </c>
      <c r="D13" s="645">
        <v>58692</v>
      </c>
      <c r="E13" s="343" t="s">
        <v>382</v>
      </c>
    </row>
    <row r="14" spans="1:6" ht="12.75">
      <c r="A14" s="234" t="s">
        <v>979</v>
      </c>
      <c r="B14" s="310">
        <v>1300</v>
      </c>
      <c r="C14" s="310">
        <v>1300</v>
      </c>
      <c r="D14" s="645">
        <v>930</v>
      </c>
      <c r="E14" s="343">
        <f t="shared" si="0"/>
        <v>71.53846153846153</v>
      </c>
      <c r="F14" t="s">
        <v>161</v>
      </c>
    </row>
    <row r="15" spans="1:5" ht="12.75">
      <c r="A15" s="234" t="s">
        <v>615</v>
      </c>
      <c r="B15" s="310">
        <v>0</v>
      </c>
      <c r="C15" s="310">
        <v>0</v>
      </c>
      <c r="D15" s="645">
        <v>15</v>
      </c>
      <c r="E15" s="343" t="s">
        <v>382</v>
      </c>
    </row>
    <row r="16" spans="1:5" ht="12.75">
      <c r="A16" s="234" t="s">
        <v>616</v>
      </c>
      <c r="B16" s="310">
        <v>0</v>
      </c>
      <c r="C16" s="310">
        <v>0</v>
      </c>
      <c r="D16" s="645">
        <v>24</v>
      </c>
      <c r="E16" s="343" t="s">
        <v>382</v>
      </c>
    </row>
    <row r="17" spans="1:5" ht="12.75">
      <c r="A17" s="108" t="s">
        <v>390</v>
      </c>
      <c r="B17" s="109">
        <f>SUM(B8:B14)</f>
        <v>3431507</v>
      </c>
      <c r="C17" s="109">
        <f>SUM(C8:C14)</f>
        <v>3431507</v>
      </c>
      <c r="D17" s="299">
        <f>SUM(D8:D16)</f>
        <v>2659079</v>
      </c>
      <c r="E17" s="233">
        <f>+D17/C17*100</f>
        <v>77.4901231441463</v>
      </c>
    </row>
    <row r="18" spans="1:5" ht="12.75">
      <c r="A18" s="571"/>
      <c r="B18" s="561"/>
      <c r="C18" s="561"/>
      <c r="D18" s="562"/>
      <c r="E18" s="572"/>
    </row>
    <row r="19" spans="1:5" ht="14.25" customHeight="1">
      <c r="A19" s="3" t="s">
        <v>372</v>
      </c>
      <c r="B19" s="9">
        <f>B17</f>
        <v>3431507</v>
      </c>
      <c r="C19" s="9">
        <f>C17</f>
        <v>3431507</v>
      </c>
      <c r="D19" s="9">
        <f>D17</f>
        <v>2659079</v>
      </c>
      <c r="E19" s="26">
        <f>+D19/C19*100</f>
        <v>77.4901231441463</v>
      </c>
    </row>
    <row r="20" spans="1:5" ht="12.75">
      <c r="A20" s="574"/>
      <c r="B20" s="562"/>
      <c r="C20" s="562"/>
      <c r="D20" s="562"/>
      <c r="E20" s="575"/>
    </row>
    <row r="21" spans="1:5" ht="12.75">
      <c r="A21" s="248"/>
      <c r="B21" s="249"/>
      <c r="C21" s="249"/>
      <c r="D21" s="249"/>
      <c r="E21" s="292"/>
    </row>
    <row r="22" spans="1:5" ht="12.75">
      <c r="A22" s="248"/>
      <c r="B22" s="249"/>
      <c r="C22" s="249"/>
      <c r="D22" s="249"/>
      <c r="E22" s="292"/>
    </row>
    <row r="23" spans="1:11" ht="13.5" customHeight="1">
      <c r="A23" s="11" t="s">
        <v>371</v>
      </c>
      <c r="B23" s="18"/>
      <c r="C23" s="18"/>
      <c r="D23" s="249"/>
      <c r="E23" s="589"/>
      <c r="K23" t="s">
        <v>71</v>
      </c>
    </row>
    <row r="24" spans="1:5" ht="13.5" customHeight="1">
      <c r="A24" s="566"/>
      <c r="B24" s="564"/>
      <c r="C24" s="564"/>
      <c r="D24" s="559"/>
      <c r="E24" s="573"/>
    </row>
    <row r="25" spans="1:5" ht="26.25" customHeight="1">
      <c r="A25" s="5" t="s">
        <v>976</v>
      </c>
      <c r="B25" s="49" t="s">
        <v>50</v>
      </c>
      <c r="C25" s="58" t="s">
        <v>52</v>
      </c>
      <c r="D25" s="5" t="s">
        <v>978</v>
      </c>
      <c r="E25" s="50" t="s">
        <v>53</v>
      </c>
    </row>
    <row r="26" spans="1:7" ht="12.75">
      <c r="A26" s="33" t="s">
        <v>653</v>
      </c>
      <c r="B26" s="27">
        <v>600</v>
      </c>
      <c r="C26" s="312">
        <v>2100</v>
      </c>
      <c r="D26" s="312">
        <v>1921</v>
      </c>
      <c r="E26" s="343">
        <f aca="true" t="shared" si="1" ref="E26:E32">+D26/C26*100</f>
        <v>91.47619047619048</v>
      </c>
      <c r="G26" s="263"/>
    </row>
    <row r="27" spans="1:7" ht="12.75">
      <c r="A27" s="33" t="s">
        <v>654</v>
      </c>
      <c r="B27" s="27">
        <v>300</v>
      </c>
      <c r="C27" s="312">
        <v>300</v>
      </c>
      <c r="D27" s="312">
        <v>723</v>
      </c>
      <c r="E27" s="343">
        <f t="shared" si="1"/>
        <v>241</v>
      </c>
      <c r="G27" s="263"/>
    </row>
    <row r="28" spans="1:5" ht="12.75">
      <c r="A28" s="33" t="s">
        <v>381</v>
      </c>
      <c r="B28" s="27">
        <v>15000</v>
      </c>
      <c r="C28" s="312">
        <v>15000</v>
      </c>
      <c r="D28" s="312">
        <v>36676</v>
      </c>
      <c r="E28" s="343">
        <f t="shared" si="1"/>
        <v>244.50666666666666</v>
      </c>
    </row>
    <row r="29" spans="1:6" ht="12.75" customHeight="1">
      <c r="A29" s="22" t="s">
        <v>980</v>
      </c>
      <c r="B29" s="27">
        <v>41811</v>
      </c>
      <c r="C29" s="312">
        <v>42722</v>
      </c>
      <c r="D29" s="312">
        <v>21327</v>
      </c>
      <c r="E29" s="31">
        <f t="shared" si="1"/>
        <v>49.92041571087496</v>
      </c>
      <c r="F29" t="s">
        <v>162</v>
      </c>
    </row>
    <row r="30" spans="1:7" ht="13.5" customHeight="1">
      <c r="A30" s="22" t="s">
        <v>617</v>
      </c>
      <c r="B30" s="27">
        <v>38300</v>
      </c>
      <c r="C30" s="312">
        <v>41334</v>
      </c>
      <c r="D30" s="312">
        <v>7732</v>
      </c>
      <c r="E30" s="31">
        <f t="shared" si="1"/>
        <v>18.706149900808054</v>
      </c>
      <c r="G30" s="263"/>
    </row>
    <row r="31" spans="1:7" ht="12" customHeight="1">
      <c r="A31" s="22" t="s">
        <v>518</v>
      </c>
      <c r="B31" s="27">
        <v>141700</v>
      </c>
      <c r="C31" s="312">
        <v>149207</v>
      </c>
      <c r="D31" s="240">
        <v>70852</v>
      </c>
      <c r="E31" s="31">
        <f t="shared" si="1"/>
        <v>47.48570777510439</v>
      </c>
      <c r="G31" s="263"/>
    </row>
    <row r="32" spans="1:9" ht="12.75">
      <c r="A32" s="22" t="s">
        <v>517</v>
      </c>
      <c r="B32" s="27">
        <v>13000</v>
      </c>
      <c r="C32" s="312">
        <v>13000</v>
      </c>
      <c r="D32" s="240">
        <v>7217</v>
      </c>
      <c r="E32" s="31">
        <f t="shared" si="1"/>
        <v>55.51538461538461</v>
      </c>
      <c r="H32">
        <v>2143</v>
      </c>
      <c r="I32">
        <v>2</v>
      </c>
    </row>
    <row r="33" spans="1:5" ht="12.75">
      <c r="A33" s="22" t="s">
        <v>190</v>
      </c>
      <c r="B33" s="27">
        <v>1419</v>
      </c>
      <c r="C33" s="312">
        <v>1419</v>
      </c>
      <c r="D33" s="312">
        <v>5458</v>
      </c>
      <c r="E33" s="31" t="s">
        <v>382</v>
      </c>
    </row>
    <row r="34" spans="1:5" ht="12.75">
      <c r="A34" s="22" t="s">
        <v>533</v>
      </c>
      <c r="B34" s="27">
        <v>0</v>
      </c>
      <c r="C34" s="312">
        <v>0</v>
      </c>
      <c r="D34" s="312">
        <f>D47</f>
        <v>9050</v>
      </c>
      <c r="E34" s="346" t="s">
        <v>382</v>
      </c>
    </row>
    <row r="35" spans="1:5" ht="12.75">
      <c r="A35" s="108" t="s">
        <v>391</v>
      </c>
      <c r="B35" s="109">
        <f>SUM(B26:B34)</f>
        <v>252130</v>
      </c>
      <c r="C35" s="299">
        <f>SUM(C26:C34)</f>
        <v>265082</v>
      </c>
      <c r="D35" s="299">
        <f>SUM(D26:D34)</f>
        <v>160956</v>
      </c>
      <c r="E35" s="345">
        <f>+D35/C35*100</f>
        <v>60.7193245863544</v>
      </c>
    </row>
    <row r="36" spans="1:5" ht="12.75">
      <c r="A36" s="560"/>
      <c r="B36" s="561"/>
      <c r="C36" s="562"/>
      <c r="D36" s="562"/>
      <c r="E36" s="563"/>
    </row>
    <row r="37" spans="1:5" ht="12.75">
      <c r="A37" s="570" t="s">
        <v>532</v>
      </c>
      <c r="B37" s="564"/>
      <c r="C37" s="559"/>
      <c r="D37" s="559"/>
      <c r="E37" s="565"/>
    </row>
    <row r="38" spans="1:5" ht="12.75">
      <c r="A38" s="22" t="s">
        <v>360</v>
      </c>
      <c r="B38" s="27">
        <v>0</v>
      </c>
      <c r="C38" s="27">
        <v>0</v>
      </c>
      <c r="D38" s="240">
        <v>1003</v>
      </c>
      <c r="E38" s="31" t="s">
        <v>382</v>
      </c>
    </row>
    <row r="39" spans="1:5" ht="12.75">
      <c r="A39" s="22" t="s">
        <v>550</v>
      </c>
      <c r="B39" s="27">
        <v>0</v>
      </c>
      <c r="C39" s="27">
        <v>0</v>
      </c>
      <c r="D39" s="240">
        <v>615</v>
      </c>
      <c r="E39" s="31" t="s">
        <v>382</v>
      </c>
    </row>
    <row r="40" spans="1:5" ht="12.75">
      <c r="A40" s="22" t="s">
        <v>461</v>
      </c>
      <c r="B40" s="27">
        <v>0</v>
      </c>
      <c r="C40" s="27">
        <v>0</v>
      </c>
      <c r="D40" s="240">
        <v>1451</v>
      </c>
      <c r="E40" s="31" t="s">
        <v>382</v>
      </c>
    </row>
    <row r="41" spans="1:5" ht="12.75">
      <c r="A41" s="33" t="s">
        <v>361</v>
      </c>
      <c r="B41" s="27">
        <v>0</v>
      </c>
      <c r="C41" s="27">
        <v>0</v>
      </c>
      <c r="D41" s="240">
        <v>663</v>
      </c>
      <c r="E41" s="31" t="s">
        <v>382</v>
      </c>
    </row>
    <row r="42" spans="1:5" ht="12.75">
      <c r="A42" s="22" t="s">
        <v>362</v>
      </c>
      <c r="B42" s="27">
        <v>0</v>
      </c>
      <c r="C42" s="27">
        <v>0</v>
      </c>
      <c r="D42" s="240">
        <v>0</v>
      </c>
      <c r="E42" s="343" t="s">
        <v>382</v>
      </c>
    </row>
    <row r="43" spans="1:5" ht="12.75">
      <c r="A43" s="22" t="s">
        <v>363</v>
      </c>
      <c r="B43" s="27">
        <v>0</v>
      </c>
      <c r="C43" s="27">
        <v>0</v>
      </c>
      <c r="D43" s="240">
        <v>3284</v>
      </c>
      <c r="E43" s="343" t="s">
        <v>382</v>
      </c>
    </row>
    <row r="44" spans="1:5" ht="12.75">
      <c r="A44" s="22" t="s">
        <v>364</v>
      </c>
      <c r="B44" s="27">
        <v>0</v>
      </c>
      <c r="C44" s="27">
        <v>0</v>
      </c>
      <c r="D44" s="240">
        <v>66</v>
      </c>
      <c r="E44" s="343" t="s">
        <v>382</v>
      </c>
    </row>
    <row r="45" spans="1:5" ht="12.75">
      <c r="A45" s="22" t="s">
        <v>1012</v>
      </c>
      <c r="B45" s="27">
        <v>0</v>
      </c>
      <c r="C45" s="27">
        <v>0</v>
      </c>
      <c r="D45" s="240">
        <v>1668</v>
      </c>
      <c r="E45" s="343" t="s">
        <v>382</v>
      </c>
    </row>
    <row r="46" spans="1:5" ht="12.75">
      <c r="A46" s="22" t="s">
        <v>679</v>
      </c>
      <c r="B46" s="27">
        <v>0</v>
      </c>
      <c r="C46" s="27">
        <v>0</v>
      </c>
      <c r="D46" s="240">
        <v>300</v>
      </c>
      <c r="E46" s="343" t="s">
        <v>382</v>
      </c>
    </row>
    <row r="47" spans="1:5" ht="12.75">
      <c r="A47" s="125" t="s">
        <v>367</v>
      </c>
      <c r="B47" s="299">
        <v>0</v>
      </c>
      <c r="C47" s="299">
        <v>0</v>
      </c>
      <c r="D47" s="299">
        <f>SUM(D38:D46)</f>
        <v>9050</v>
      </c>
      <c r="E47" s="558" t="s">
        <v>382</v>
      </c>
    </row>
    <row r="48" spans="1:5" ht="12.75">
      <c r="A48" s="567"/>
      <c r="B48" s="568"/>
      <c r="C48" s="568"/>
      <c r="D48" s="568"/>
      <c r="E48" s="569"/>
    </row>
    <row r="49" spans="1:5" ht="14.25" customHeight="1">
      <c r="A49" s="3" t="s">
        <v>373</v>
      </c>
      <c r="B49" s="9">
        <f>B35</f>
        <v>252130</v>
      </c>
      <c r="C49" s="9">
        <f>C35</f>
        <v>265082</v>
      </c>
      <c r="D49" s="9">
        <f>D35</f>
        <v>160956</v>
      </c>
      <c r="E49" s="26">
        <f>+D49/C49*100</f>
        <v>60.7193245863544</v>
      </c>
    </row>
    <row r="50" spans="1:5" ht="12.75">
      <c r="A50" s="248"/>
      <c r="B50" s="249"/>
      <c r="C50" s="249"/>
      <c r="D50" s="249"/>
      <c r="E50" s="250"/>
    </row>
    <row r="51" spans="1:5" ht="12.75">
      <c r="A51" s="248"/>
      <c r="B51" s="249"/>
      <c r="C51" s="249"/>
      <c r="D51" s="249"/>
      <c r="E51" s="250"/>
    </row>
    <row r="52" spans="1:5" ht="12.75">
      <c r="A52" s="248"/>
      <c r="B52" s="249"/>
      <c r="C52" s="249"/>
      <c r="D52" s="249"/>
      <c r="E52" s="250"/>
    </row>
    <row r="53" spans="1:5" s="28" customFormat="1" ht="12.75">
      <c r="A53" s="63" t="s">
        <v>13</v>
      </c>
      <c r="C53" s="80"/>
      <c r="E53"/>
    </row>
    <row r="54" spans="1:5" s="28" customFormat="1" ht="12.75">
      <c r="A54" s="63"/>
      <c r="C54" s="80"/>
      <c r="E54"/>
    </row>
    <row r="55" spans="1:5" s="28" customFormat="1" ht="27.75" customHeight="1">
      <c r="A55" s="5" t="s">
        <v>976</v>
      </c>
      <c r="B55" s="49" t="s">
        <v>50</v>
      </c>
      <c r="C55" s="58" t="s">
        <v>52</v>
      </c>
      <c r="D55" s="5" t="s">
        <v>978</v>
      </c>
      <c r="E55" s="50" t="s">
        <v>53</v>
      </c>
    </row>
    <row r="56" spans="1:5" s="28" customFormat="1" ht="12.75">
      <c r="A56" s="22" t="s">
        <v>54</v>
      </c>
      <c r="B56" s="217">
        <v>1500</v>
      </c>
      <c r="C56" s="240">
        <v>1500</v>
      </c>
      <c r="D56" s="240">
        <v>14186</v>
      </c>
      <c r="E56" s="343" t="s">
        <v>382</v>
      </c>
    </row>
    <row r="57" spans="1:5" s="28" customFormat="1" ht="12.75">
      <c r="A57" s="22" t="s">
        <v>57</v>
      </c>
      <c r="B57" s="217">
        <v>6500</v>
      </c>
      <c r="C57" s="240">
        <v>6500</v>
      </c>
      <c r="D57" s="240">
        <v>0</v>
      </c>
      <c r="E57" s="343">
        <f>+D57/C57*100</f>
        <v>0</v>
      </c>
    </row>
    <row r="58" spans="1:5" s="28" customFormat="1" ht="12.75">
      <c r="A58" s="22" t="s">
        <v>618</v>
      </c>
      <c r="B58" s="217">
        <v>0</v>
      </c>
      <c r="C58" s="240">
        <v>0</v>
      </c>
      <c r="D58" s="240">
        <v>1240</v>
      </c>
      <c r="E58" s="343" t="s">
        <v>382</v>
      </c>
    </row>
    <row r="59" spans="1:5" s="28" customFormat="1" ht="12.75">
      <c r="A59" s="108" t="s">
        <v>398</v>
      </c>
      <c r="B59" s="235">
        <f>SUM(B56:B58)</f>
        <v>8000</v>
      </c>
      <c r="C59" s="324">
        <f>SUM(C56:C58)</f>
        <v>8000</v>
      </c>
      <c r="D59" s="324">
        <f>SUM(D56:D58)</f>
        <v>15426</v>
      </c>
      <c r="E59" s="121">
        <f>+D59/C59*100</f>
        <v>192.825</v>
      </c>
    </row>
    <row r="60" spans="1:5" ht="12.75">
      <c r="A60" s="248"/>
      <c r="B60" s="249"/>
      <c r="C60" s="249"/>
      <c r="D60" s="249"/>
      <c r="E60" s="250"/>
    </row>
    <row r="61" spans="1:5" ht="15.75" customHeight="1">
      <c r="A61" s="3" t="s">
        <v>374</v>
      </c>
      <c r="B61" s="9">
        <f>B59</f>
        <v>8000</v>
      </c>
      <c r="C61" s="9">
        <f>C59</f>
        <v>8000</v>
      </c>
      <c r="D61" s="9">
        <f>D59</f>
        <v>15426</v>
      </c>
      <c r="E61" s="26">
        <f>+D61/C61*100</f>
        <v>192.825</v>
      </c>
    </row>
    <row r="62" spans="1:5" ht="12.75">
      <c r="A62" s="248"/>
      <c r="B62" s="249"/>
      <c r="C62" s="249"/>
      <c r="D62" s="249"/>
      <c r="E62" s="250"/>
    </row>
    <row r="63" spans="1:5" ht="15">
      <c r="A63" s="576" t="s">
        <v>375</v>
      </c>
      <c r="B63" s="249"/>
      <c r="C63" s="249"/>
      <c r="D63" s="249"/>
      <c r="E63" s="250"/>
    </row>
    <row r="64" spans="1:5" ht="12.75">
      <c r="A64" s="248" t="s">
        <v>365</v>
      </c>
      <c r="B64" s="249"/>
      <c r="C64" s="249"/>
      <c r="D64" s="249"/>
      <c r="E64" s="250"/>
    </row>
    <row r="65" spans="1:5" ht="12.75">
      <c r="A65" s="248"/>
      <c r="B65" s="249"/>
      <c r="C65" s="249"/>
      <c r="D65" s="249"/>
      <c r="E65" s="250"/>
    </row>
    <row r="66" spans="1:5" ht="27" customHeight="1">
      <c r="A66" s="5" t="s">
        <v>976</v>
      </c>
      <c r="B66" s="49" t="s">
        <v>50</v>
      </c>
      <c r="C66" s="58" t="s">
        <v>52</v>
      </c>
      <c r="D66" s="5" t="s">
        <v>978</v>
      </c>
      <c r="E66" s="50" t="s">
        <v>53</v>
      </c>
    </row>
    <row r="67" spans="1:5" ht="12.75">
      <c r="A67" s="33" t="s">
        <v>241</v>
      </c>
      <c r="B67" s="27">
        <v>0</v>
      </c>
      <c r="C67" s="312">
        <v>3066</v>
      </c>
      <c r="D67" s="312">
        <v>3775</v>
      </c>
      <c r="E67" s="31">
        <f aca="true" t="shared" si="2" ref="E67:E74">+D67/C67*100</f>
        <v>123.1245923026745</v>
      </c>
    </row>
    <row r="68" spans="1:5" ht="12.75">
      <c r="A68" s="22" t="s">
        <v>242</v>
      </c>
      <c r="B68" s="27">
        <v>71336</v>
      </c>
      <c r="C68" s="312">
        <v>71336</v>
      </c>
      <c r="D68" s="323">
        <v>47558</v>
      </c>
      <c r="E68" s="31">
        <f t="shared" si="2"/>
        <v>66.66760121116968</v>
      </c>
    </row>
    <row r="69" spans="1:5" ht="12.75">
      <c r="A69" s="22" t="s">
        <v>243</v>
      </c>
      <c r="B69" s="27">
        <v>3622</v>
      </c>
      <c r="C69" s="312">
        <v>3622</v>
      </c>
      <c r="D69" s="323">
        <v>731</v>
      </c>
      <c r="E69" s="31">
        <f t="shared" si="2"/>
        <v>20.182219768083932</v>
      </c>
    </row>
    <row r="70" spans="1:5" ht="12.75">
      <c r="A70" s="33" t="s">
        <v>356</v>
      </c>
      <c r="B70" s="27">
        <v>3731380</v>
      </c>
      <c r="C70" s="312">
        <v>3772078</v>
      </c>
      <c r="D70" s="323">
        <v>2829060</v>
      </c>
      <c r="E70" s="31">
        <f t="shared" si="2"/>
        <v>75.0000397658797</v>
      </c>
    </row>
    <row r="71" spans="1:5" ht="12.75">
      <c r="A71" s="33" t="s">
        <v>357</v>
      </c>
      <c r="B71" s="27">
        <v>0</v>
      </c>
      <c r="C71" s="312">
        <v>154165</v>
      </c>
      <c r="D71" s="323">
        <v>155137</v>
      </c>
      <c r="E71" s="31">
        <f t="shared" si="2"/>
        <v>100.6304933026303</v>
      </c>
    </row>
    <row r="72" spans="1:5" ht="12.75">
      <c r="A72" s="33" t="s">
        <v>358</v>
      </c>
      <c r="B72" s="27">
        <v>6500</v>
      </c>
      <c r="C72" s="27">
        <v>6500</v>
      </c>
      <c r="D72" s="323">
        <v>4500</v>
      </c>
      <c r="E72" s="31">
        <f t="shared" si="2"/>
        <v>69.23076923076923</v>
      </c>
    </row>
    <row r="73" spans="1:5" ht="12.75">
      <c r="A73" s="33" t="s">
        <v>359</v>
      </c>
      <c r="B73" s="27">
        <v>2050</v>
      </c>
      <c r="C73" s="27">
        <v>2050</v>
      </c>
      <c r="D73" s="323">
        <v>778</v>
      </c>
      <c r="E73" s="31">
        <f t="shared" si="2"/>
        <v>37.951219512195124</v>
      </c>
    </row>
    <row r="74" spans="1:5" ht="25.5">
      <c r="A74" s="236" t="s">
        <v>86</v>
      </c>
      <c r="B74" s="235">
        <f>SUM(B67:B73)</f>
        <v>3814888</v>
      </c>
      <c r="C74" s="235">
        <f>SUM(C67:C73)</f>
        <v>4012817</v>
      </c>
      <c r="D74" s="324">
        <f>SUM(D67:D73)</f>
        <v>3041539</v>
      </c>
      <c r="E74" s="31">
        <f t="shared" si="2"/>
        <v>75.79560692650574</v>
      </c>
    </row>
    <row r="75" spans="1:5" s="28" customFormat="1" ht="12.75" customHeight="1">
      <c r="A75" s="577"/>
      <c r="B75" s="578"/>
      <c r="C75" s="578"/>
      <c r="D75" s="579"/>
      <c r="E75" s="580"/>
    </row>
    <row r="76" spans="1:5" s="28" customFormat="1" ht="9.75" customHeight="1">
      <c r="A76" s="590"/>
      <c r="B76" s="591"/>
      <c r="C76" s="591"/>
      <c r="D76" s="592"/>
      <c r="E76" s="593"/>
    </row>
    <row r="77" spans="1:5" s="28" customFormat="1" ht="12.75">
      <c r="A77" s="594" t="s">
        <v>366</v>
      </c>
      <c r="B77" s="249"/>
      <c r="C77" s="249"/>
      <c r="D77" s="249"/>
      <c r="E77" s="595"/>
    </row>
    <row r="78" spans="1:5" s="28" customFormat="1" ht="12.75">
      <c r="A78" s="570"/>
      <c r="B78" s="559"/>
      <c r="C78" s="559"/>
      <c r="D78" s="559"/>
      <c r="E78" s="581"/>
    </row>
    <row r="79" spans="1:5" ht="26.25" customHeight="1">
      <c r="A79" s="5" t="s">
        <v>976</v>
      </c>
      <c r="B79" s="49" t="s">
        <v>50</v>
      </c>
      <c r="C79" s="58" t="s">
        <v>52</v>
      </c>
      <c r="D79" s="5" t="s">
        <v>978</v>
      </c>
      <c r="E79" s="50" t="s">
        <v>53</v>
      </c>
    </row>
    <row r="80" spans="1:5" ht="12.75">
      <c r="A80" s="22" t="s">
        <v>1028</v>
      </c>
      <c r="B80" s="217">
        <v>0</v>
      </c>
      <c r="C80" s="240">
        <v>85000</v>
      </c>
      <c r="D80" s="240">
        <v>24258</v>
      </c>
      <c r="E80" s="343">
        <f>+D80/C80*100</f>
        <v>28.538823529411765</v>
      </c>
    </row>
    <row r="81" spans="1:5" ht="12.75">
      <c r="A81" s="22" t="s">
        <v>1029</v>
      </c>
      <c r="B81" s="217">
        <v>0</v>
      </c>
      <c r="C81" s="240">
        <v>22950</v>
      </c>
      <c r="D81" s="240">
        <v>6613</v>
      </c>
      <c r="E81" s="343">
        <f>+D81/C81*100</f>
        <v>28.814814814814817</v>
      </c>
    </row>
    <row r="82" spans="1:5" ht="12.75">
      <c r="A82" s="22" t="s">
        <v>919</v>
      </c>
      <c r="B82" s="217">
        <v>0</v>
      </c>
      <c r="C82" s="240">
        <v>0</v>
      </c>
      <c r="D82" s="240">
        <v>1029</v>
      </c>
      <c r="E82" s="343" t="s">
        <v>382</v>
      </c>
    </row>
    <row r="83" spans="1:5" ht="25.5">
      <c r="A83" s="236" t="s">
        <v>368</v>
      </c>
      <c r="B83" s="235">
        <f>SUM(B80:B81)</f>
        <v>0</v>
      </c>
      <c r="C83" s="235">
        <f>SUM(C80:C82)</f>
        <v>107950</v>
      </c>
      <c r="D83" s="324">
        <f>SUM(D80:D82)</f>
        <v>31900</v>
      </c>
      <c r="E83" s="110">
        <f>+D83/C83*100</f>
        <v>29.550717924965262</v>
      </c>
    </row>
    <row r="84" spans="1:5" ht="12.75">
      <c r="A84" s="248"/>
      <c r="B84" s="249"/>
      <c r="C84" s="249"/>
      <c r="D84" s="249"/>
      <c r="E84" s="250"/>
    </row>
    <row r="85" spans="1:5" ht="12.75">
      <c r="A85" s="3" t="s">
        <v>376</v>
      </c>
      <c r="B85" s="9">
        <f>B74+B83</f>
        <v>3814888</v>
      </c>
      <c r="C85" s="9">
        <f>C74+C83</f>
        <v>4120767</v>
      </c>
      <c r="D85" s="9">
        <f>D74+D83</f>
        <v>3073439</v>
      </c>
      <c r="E85" s="10">
        <f>+D85/C85*100</f>
        <v>74.58414901885983</v>
      </c>
    </row>
    <row r="86" spans="1:5" ht="12.75">
      <c r="A86" s="248"/>
      <c r="B86" s="249"/>
      <c r="C86" s="249"/>
      <c r="D86" s="249"/>
      <c r="E86" s="250"/>
    </row>
    <row r="87" spans="1:5" ht="12.75">
      <c r="A87" s="3" t="s">
        <v>369</v>
      </c>
      <c r="B87" s="9">
        <f>B19+B49+B61+B85</f>
        <v>7506525</v>
      </c>
      <c r="C87" s="9">
        <f>C19+C49+C61+C85</f>
        <v>7825356</v>
      </c>
      <c r="D87" s="9">
        <f>D19+D49+D61+D85</f>
        <v>5908900</v>
      </c>
      <c r="E87" s="10">
        <f>+D87/C87*100</f>
        <v>75.50966371370197</v>
      </c>
    </row>
    <row r="88" spans="1:5" ht="12.75">
      <c r="A88" s="248"/>
      <c r="B88" s="249"/>
      <c r="C88" s="249"/>
      <c r="D88" s="249"/>
      <c r="E88" s="250"/>
    </row>
    <row r="89" spans="1:10" ht="15.75">
      <c r="A89" s="72" t="s">
        <v>661</v>
      </c>
      <c r="B89" s="2"/>
      <c r="C89" s="2"/>
      <c r="J89" t="s">
        <v>71</v>
      </c>
    </row>
    <row r="91" spans="1:5" ht="25.5" customHeight="1">
      <c r="A91" s="5" t="s">
        <v>661</v>
      </c>
      <c r="B91" s="49" t="s">
        <v>50</v>
      </c>
      <c r="C91" s="58" t="s">
        <v>52</v>
      </c>
      <c r="D91" s="5" t="s">
        <v>978</v>
      </c>
      <c r="E91" s="50" t="s">
        <v>53</v>
      </c>
    </row>
    <row r="92" spans="1:6" ht="15" customHeight="1">
      <c r="A92" s="360" t="s">
        <v>645</v>
      </c>
      <c r="B92" s="217">
        <v>9000</v>
      </c>
      <c r="C92" s="240">
        <v>9000</v>
      </c>
      <c r="D92" s="240">
        <v>3000</v>
      </c>
      <c r="E92" s="343">
        <f aca="true" t="shared" si="3" ref="E92:E98">+D92/C92*100</f>
        <v>33.33333333333333</v>
      </c>
      <c r="F92" t="s">
        <v>163</v>
      </c>
    </row>
    <row r="93" spans="1:11" ht="15" customHeight="1">
      <c r="A93" s="22" t="s">
        <v>646</v>
      </c>
      <c r="B93" s="217">
        <v>10020</v>
      </c>
      <c r="C93" s="240">
        <v>10020</v>
      </c>
      <c r="D93" s="240">
        <v>5529</v>
      </c>
      <c r="E93" s="343">
        <f t="shared" si="3"/>
        <v>55.17964071856287</v>
      </c>
      <c r="K93" s="120"/>
    </row>
    <row r="94" spans="1:11" ht="25.5" customHeight="1">
      <c r="A94" s="606" t="s">
        <v>509</v>
      </c>
      <c r="B94" s="470">
        <v>0</v>
      </c>
      <c r="C94" s="502">
        <v>82698</v>
      </c>
      <c r="D94" s="306">
        <v>10138</v>
      </c>
      <c r="E94" s="300">
        <f t="shared" si="3"/>
        <v>12.259063097051923</v>
      </c>
      <c r="K94" s="120"/>
    </row>
    <row r="95" spans="1:11" ht="15" customHeight="1">
      <c r="A95" s="22" t="s">
        <v>1067</v>
      </c>
      <c r="B95" s="217">
        <v>0</v>
      </c>
      <c r="C95" s="240">
        <v>140</v>
      </c>
      <c r="D95" s="240">
        <v>140</v>
      </c>
      <c r="E95" s="343">
        <f t="shared" si="3"/>
        <v>100</v>
      </c>
      <c r="K95" s="120"/>
    </row>
    <row r="96" spans="1:11" ht="25.5">
      <c r="A96" s="606" t="s">
        <v>585</v>
      </c>
      <c r="B96" s="470">
        <v>0</v>
      </c>
      <c r="C96" s="502">
        <v>26799</v>
      </c>
      <c r="D96" s="306">
        <v>10000</v>
      </c>
      <c r="E96" s="300">
        <f t="shared" si="3"/>
        <v>37.31482518004403</v>
      </c>
      <c r="K96" s="120"/>
    </row>
    <row r="97" spans="1:5" ht="25.5" customHeight="1">
      <c r="A97" s="620" t="s">
        <v>183</v>
      </c>
      <c r="B97" s="470">
        <v>0</v>
      </c>
      <c r="C97" s="502">
        <v>10800</v>
      </c>
      <c r="D97" s="306">
        <v>0</v>
      </c>
      <c r="E97" s="300">
        <f t="shared" si="3"/>
        <v>0</v>
      </c>
    </row>
    <row r="98" spans="1:5" ht="12.75">
      <c r="A98" s="3" t="s">
        <v>593</v>
      </c>
      <c r="B98" s="9">
        <f>SUM(B92:B97)</f>
        <v>19020</v>
      </c>
      <c r="C98" s="9">
        <f>SUM(C92:C97)</f>
        <v>139457</v>
      </c>
      <c r="D98" s="9">
        <f>SUM(D92:D97)</f>
        <v>28807</v>
      </c>
      <c r="E98" s="10">
        <f t="shared" si="3"/>
        <v>20.656546462350402</v>
      </c>
    </row>
    <row r="99" ht="12.75">
      <c r="A99" s="637"/>
    </row>
    <row r="100" ht="12.75">
      <c r="A100" s="619"/>
    </row>
    <row r="101" spans="1:5" ht="12.75">
      <c r="A101" s="3" t="s">
        <v>422</v>
      </c>
      <c r="B101" s="9">
        <f>B87+B98</f>
        <v>7525545</v>
      </c>
      <c r="C101" s="9">
        <f>C87+C98</f>
        <v>7964813</v>
      </c>
      <c r="D101" s="9">
        <f>D87+D98</f>
        <v>5937707</v>
      </c>
      <c r="E101" s="10">
        <f>+D101/C101*100</f>
        <v>74.54923298261993</v>
      </c>
    </row>
    <row r="105" spans="1:2" ht="12.75">
      <c r="A105" s="93"/>
      <c r="B105" s="93"/>
    </row>
    <row r="106" spans="1:2" ht="12.75">
      <c r="A106" s="93"/>
      <c r="B106" s="93"/>
    </row>
    <row r="107" spans="1:2" ht="12.75">
      <c r="A107" s="93"/>
      <c r="B107" s="93"/>
    </row>
    <row r="108" spans="1:2" ht="12.75">
      <c r="A108" s="93"/>
      <c r="B108" s="93"/>
    </row>
    <row r="109" spans="1:2" ht="12.75">
      <c r="A109" s="93"/>
      <c r="B109" s="93"/>
    </row>
    <row r="110" spans="1:5" ht="12.75">
      <c r="A110" s="802"/>
      <c r="B110" s="802"/>
      <c r="C110" s="802"/>
      <c r="D110" s="802"/>
      <c r="E110" s="802"/>
    </row>
    <row r="111" spans="1:5" ht="12.75">
      <c r="A111" s="93"/>
      <c r="B111" s="231"/>
      <c r="C111" s="232"/>
      <c r="D111" s="231"/>
      <c r="E111" s="231"/>
    </row>
    <row r="112" spans="1:5" ht="12.75">
      <c r="A112" s="93"/>
      <c r="B112" s="231"/>
      <c r="C112" s="232"/>
      <c r="D112" s="231"/>
      <c r="E112" s="231"/>
    </row>
  </sheetData>
  <mergeCells count="2">
    <mergeCell ref="A1:E1"/>
    <mergeCell ref="A110:E110"/>
  </mergeCells>
  <printOptions horizontalCentered="1"/>
  <pageMargins left="0.7874015748031497" right="0.7874015748031497" top="0.984251968503937" bottom="0.984251968503937" header="0.5118110236220472" footer="0.5118110236220472"/>
  <pageSetup firstPageNumber="2" useFirstPageNumber="1" horizontalDpi="600" verticalDpi="600" orientation="portrait" paperSize="9" scale="80" r:id="rId1"/>
  <headerFooter alignWithMargins="0">
    <oddFooter>&amp;C&amp;P</oddFooter>
  </headerFooter>
  <rowBreaks count="1" manualBreakCount="1">
    <brk id="61" max="4" man="1"/>
  </rowBreaks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Q61"/>
  <sheetViews>
    <sheetView workbookViewId="0" topLeftCell="A1">
      <selection activeCell="S14" sqref="S14"/>
    </sheetView>
  </sheetViews>
  <sheetFormatPr defaultColWidth="9.00390625" defaultRowHeight="12.75"/>
  <cols>
    <col min="1" max="1" width="28.375" style="0" customWidth="1"/>
    <col min="2" max="7" width="7.375" style="0" bestFit="1" customWidth="1"/>
    <col min="8" max="8" width="8.75390625" style="0" bestFit="1" customWidth="1"/>
    <col min="9" max="11" width="7.125" style="0" customWidth="1"/>
    <col min="12" max="12" width="7.875" style="0" customWidth="1"/>
    <col min="13" max="14" width="8.75390625" style="0" customWidth="1"/>
    <col min="15" max="15" width="10.00390625" style="0" customWidth="1"/>
    <col min="16" max="16" width="9.75390625" style="0" customWidth="1"/>
    <col min="17" max="17" width="9.625" style="0" customWidth="1"/>
  </cols>
  <sheetData>
    <row r="1" spans="1:17" ht="20.25" customHeight="1">
      <c r="A1" s="803" t="s">
        <v>20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</row>
    <row r="3" spans="1:17" ht="12.75">
      <c r="A3" s="44" t="s">
        <v>976</v>
      </c>
      <c r="B3" s="44" t="s">
        <v>35</v>
      </c>
      <c r="C3" s="44" t="s">
        <v>36</v>
      </c>
      <c r="D3" s="44" t="s">
        <v>37</v>
      </c>
      <c r="E3" s="44" t="s">
        <v>38</v>
      </c>
      <c r="F3" s="44" t="s">
        <v>39</v>
      </c>
      <c r="G3" s="44" t="s">
        <v>40</v>
      </c>
      <c r="H3" s="44" t="s">
        <v>41</v>
      </c>
      <c r="I3" s="44" t="s">
        <v>42</v>
      </c>
      <c r="J3" s="44" t="s">
        <v>43</v>
      </c>
      <c r="K3" s="44" t="s">
        <v>44</v>
      </c>
      <c r="L3" s="44" t="s">
        <v>45</v>
      </c>
      <c r="M3" s="44" t="s">
        <v>46</v>
      </c>
      <c r="N3" s="44" t="s">
        <v>1136</v>
      </c>
      <c r="O3" s="44" t="s">
        <v>900</v>
      </c>
      <c r="P3" s="44" t="s">
        <v>901</v>
      </c>
      <c r="Q3" s="45" t="s">
        <v>899</v>
      </c>
    </row>
    <row r="4" spans="1:17" ht="12.75">
      <c r="A4" s="76" t="s">
        <v>10</v>
      </c>
      <c r="B4" s="46">
        <v>102757</v>
      </c>
      <c r="C4" s="46">
        <v>53813</v>
      </c>
      <c r="D4" s="46">
        <v>53378</v>
      </c>
      <c r="E4" s="46">
        <v>41733</v>
      </c>
      <c r="F4" s="46">
        <v>52137</v>
      </c>
      <c r="G4" s="46">
        <v>60453</v>
      </c>
      <c r="H4" s="46">
        <v>67831</v>
      </c>
      <c r="I4" s="46">
        <v>64976</v>
      </c>
      <c r="J4" s="46"/>
      <c r="K4" s="46"/>
      <c r="L4" s="46"/>
      <c r="M4" s="46"/>
      <c r="N4" s="243">
        <f>SUM(B4:M4)</f>
        <v>497078</v>
      </c>
      <c r="O4" s="46">
        <v>684730</v>
      </c>
      <c r="P4" s="46">
        <v>684730</v>
      </c>
      <c r="Q4" s="29">
        <f aca="true" t="shared" si="0" ref="Q4:Q9">+N4/P4*100</f>
        <v>72.59474537408906</v>
      </c>
    </row>
    <row r="5" spans="1:17" ht="12.75">
      <c r="A5" s="78" t="s">
        <v>1003</v>
      </c>
      <c r="B5" s="46">
        <v>7939</v>
      </c>
      <c r="C5" s="46">
        <v>1621</v>
      </c>
      <c r="D5" s="46">
        <v>12545</v>
      </c>
      <c r="E5" s="46">
        <v>29764</v>
      </c>
      <c r="F5" s="46">
        <v>0</v>
      </c>
      <c r="G5" s="46">
        <v>0</v>
      </c>
      <c r="H5" s="46">
        <v>0</v>
      </c>
      <c r="I5" s="46">
        <v>0</v>
      </c>
      <c r="J5" s="46"/>
      <c r="K5" s="46"/>
      <c r="L5" s="46"/>
      <c r="M5" s="46"/>
      <c r="N5" s="243">
        <f>SUM(B5:M5)</f>
        <v>51869</v>
      </c>
      <c r="O5" s="46">
        <v>54240</v>
      </c>
      <c r="P5" s="46">
        <v>54240</v>
      </c>
      <c r="Q5" s="29">
        <f t="shared" si="0"/>
        <v>95.62868731563422</v>
      </c>
    </row>
    <row r="6" spans="1:17" ht="12.75">
      <c r="A6" s="78" t="s">
        <v>1004</v>
      </c>
      <c r="B6" s="46">
        <v>5998</v>
      </c>
      <c r="C6" s="46">
        <v>5926</v>
      </c>
      <c r="D6" s="46">
        <v>4764</v>
      </c>
      <c r="E6" s="46">
        <v>4177</v>
      </c>
      <c r="F6" s="46">
        <v>4965</v>
      </c>
      <c r="G6" s="46">
        <v>5011</v>
      </c>
      <c r="H6" s="46">
        <v>5830</v>
      </c>
      <c r="I6" s="46">
        <v>7523</v>
      </c>
      <c r="J6" s="46"/>
      <c r="K6" s="46"/>
      <c r="L6" s="46"/>
      <c r="M6" s="46"/>
      <c r="N6" s="243">
        <f>SUM(B6:M6)</f>
        <v>44194</v>
      </c>
      <c r="O6" s="46">
        <v>33900</v>
      </c>
      <c r="P6" s="46">
        <v>33900</v>
      </c>
      <c r="Q6" s="29">
        <f t="shared" si="0"/>
        <v>130.36578171091446</v>
      </c>
    </row>
    <row r="7" spans="1:17" ht="12.75">
      <c r="A7" s="78" t="s">
        <v>415</v>
      </c>
      <c r="B7" s="46">
        <v>139601</v>
      </c>
      <c r="C7" s="46">
        <v>11039</v>
      </c>
      <c r="D7" s="46">
        <v>137502</v>
      </c>
      <c r="E7" s="46">
        <v>101011</v>
      </c>
      <c r="F7" s="46">
        <v>9347</v>
      </c>
      <c r="G7" s="46">
        <v>71554</v>
      </c>
      <c r="H7" s="46">
        <v>367182</v>
      </c>
      <c r="I7" s="46">
        <v>2302</v>
      </c>
      <c r="J7" s="46"/>
      <c r="K7" s="46"/>
      <c r="L7" s="46"/>
      <c r="M7" s="46"/>
      <c r="N7" s="243">
        <f>SUM(B7:M7)</f>
        <v>839538</v>
      </c>
      <c r="O7" s="46">
        <v>1010150</v>
      </c>
      <c r="P7" s="46">
        <v>1010150</v>
      </c>
      <c r="Q7" s="29">
        <f t="shared" si="0"/>
        <v>83.11023115378904</v>
      </c>
    </row>
    <row r="8" spans="1:17" ht="12.75">
      <c r="A8" s="78" t="s">
        <v>1005</v>
      </c>
      <c r="B8" s="46">
        <v>137792</v>
      </c>
      <c r="C8" s="46">
        <v>261218</v>
      </c>
      <c r="D8" s="46">
        <v>0</v>
      </c>
      <c r="E8" s="46">
        <v>119887</v>
      </c>
      <c r="F8" s="46">
        <v>214774</v>
      </c>
      <c r="G8" s="46">
        <v>64329</v>
      </c>
      <c r="H8" s="46">
        <v>124269</v>
      </c>
      <c r="I8" s="46">
        <v>244470</v>
      </c>
      <c r="J8" s="46"/>
      <c r="K8" s="46"/>
      <c r="L8" s="46"/>
      <c r="M8" s="46"/>
      <c r="N8" s="243">
        <f>SUM(B8:M8)</f>
        <v>1166739</v>
      </c>
      <c r="O8" s="46">
        <v>1647187</v>
      </c>
      <c r="P8" s="46">
        <v>1647187</v>
      </c>
      <c r="Q8" s="29">
        <f t="shared" si="0"/>
        <v>70.832212736016</v>
      </c>
    </row>
    <row r="9" spans="1:17" ht="12.75">
      <c r="A9" s="79" t="s">
        <v>47</v>
      </c>
      <c r="B9" s="47">
        <f aca="true" t="shared" si="1" ref="B9:O9">SUM(B4:B8)</f>
        <v>394087</v>
      </c>
      <c r="C9" s="47">
        <f t="shared" si="1"/>
        <v>333617</v>
      </c>
      <c r="D9" s="47">
        <f t="shared" si="1"/>
        <v>208189</v>
      </c>
      <c r="E9" s="47">
        <f t="shared" si="1"/>
        <v>296572</v>
      </c>
      <c r="F9" s="47">
        <f t="shared" si="1"/>
        <v>281223</v>
      </c>
      <c r="G9" s="47">
        <f t="shared" si="1"/>
        <v>201347</v>
      </c>
      <c r="H9" s="47">
        <f t="shared" si="1"/>
        <v>565112</v>
      </c>
      <c r="I9" s="47">
        <f t="shared" si="1"/>
        <v>319271</v>
      </c>
      <c r="J9" s="47">
        <f t="shared" si="1"/>
        <v>0</v>
      </c>
      <c r="K9" s="47">
        <f t="shared" si="1"/>
        <v>0</v>
      </c>
      <c r="L9" s="47">
        <f t="shared" si="1"/>
        <v>0</v>
      </c>
      <c r="M9" s="47">
        <f t="shared" si="1"/>
        <v>0</v>
      </c>
      <c r="N9" s="48">
        <f t="shared" si="1"/>
        <v>2599418</v>
      </c>
      <c r="O9" s="48">
        <f t="shared" si="1"/>
        <v>3430207</v>
      </c>
      <c r="P9" s="48">
        <f>SUM(P4:P8)</f>
        <v>3430207</v>
      </c>
      <c r="Q9" s="34">
        <f t="shared" si="0"/>
        <v>75.78020801660075</v>
      </c>
    </row>
    <row r="10" spans="1:17" ht="12.75">
      <c r="A10" s="265"/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6"/>
      <c r="O10" s="266"/>
      <c r="P10" s="266"/>
      <c r="Q10" s="267"/>
    </row>
    <row r="11" spans="1:17" ht="12.75">
      <c r="A11" s="44" t="s">
        <v>976</v>
      </c>
      <c r="B11" s="44" t="s">
        <v>35</v>
      </c>
      <c r="C11" s="44" t="s">
        <v>36</v>
      </c>
      <c r="D11" s="44" t="s">
        <v>37</v>
      </c>
      <c r="E11" s="44" t="s">
        <v>38</v>
      </c>
      <c r="F11" s="44" t="s">
        <v>39</v>
      </c>
      <c r="G11" s="44" t="s">
        <v>40</v>
      </c>
      <c r="H11" s="44" t="s">
        <v>41</v>
      </c>
      <c r="I11" s="44" t="s">
        <v>42</v>
      </c>
      <c r="J11" s="44" t="s">
        <v>43</v>
      </c>
      <c r="K11" s="44" t="s">
        <v>44</v>
      </c>
      <c r="L11" s="44" t="s">
        <v>45</v>
      </c>
      <c r="M11" s="44" t="s">
        <v>46</v>
      </c>
      <c r="N11" s="44" t="s">
        <v>1136</v>
      </c>
      <c r="O11" s="44" t="s">
        <v>897</v>
      </c>
      <c r="P11" s="44" t="s">
        <v>898</v>
      </c>
      <c r="Q11" s="45" t="s">
        <v>977</v>
      </c>
    </row>
    <row r="12" spans="1:17" ht="18.75" customHeight="1">
      <c r="A12" s="76" t="s">
        <v>416</v>
      </c>
      <c r="B12" s="46" t="s">
        <v>71</v>
      </c>
      <c r="C12" s="46" t="s">
        <v>71</v>
      </c>
      <c r="D12" s="46" t="s">
        <v>71</v>
      </c>
      <c r="E12" s="46" t="s">
        <v>71</v>
      </c>
      <c r="F12" s="46" t="s">
        <v>71</v>
      </c>
      <c r="G12" s="46">
        <v>58692</v>
      </c>
      <c r="H12" s="46"/>
      <c r="I12" s="46"/>
      <c r="J12" s="46"/>
      <c r="K12" s="46"/>
      <c r="L12" s="46"/>
      <c r="M12" s="46"/>
      <c r="N12" s="243">
        <v>58692</v>
      </c>
      <c r="O12" s="29" t="s">
        <v>382</v>
      </c>
      <c r="P12" s="29" t="s">
        <v>382</v>
      </c>
      <c r="Q12" s="29" t="s">
        <v>382</v>
      </c>
    </row>
    <row r="13" ht="22.5" customHeight="1"/>
    <row r="39" spans="1:17" ht="18">
      <c r="A39" s="804" t="s">
        <v>1077</v>
      </c>
      <c r="B39" s="804"/>
      <c r="C39" s="804"/>
      <c r="D39" s="804"/>
      <c r="E39" s="804"/>
      <c r="F39" s="804"/>
      <c r="G39" s="804"/>
      <c r="H39" s="804"/>
      <c r="I39" s="804"/>
      <c r="J39" s="804"/>
      <c r="K39" s="804"/>
      <c r="L39" s="804"/>
      <c r="M39" s="804"/>
      <c r="N39" s="804"/>
      <c r="O39" s="804"/>
      <c r="P39" s="804"/>
      <c r="Q39" s="804"/>
    </row>
    <row r="41" ht="12.75">
      <c r="A41" s="2" t="s">
        <v>1019</v>
      </c>
    </row>
    <row r="42" spans="1:17" ht="12.75">
      <c r="A42" s="44" t="s">
        <v>976</v>
      </c>
      <c r="B42" s="44" t="s">
        <v>35</v>
      </c>
      <c r="C42" s="44" t="s">
        <v>36</v>
      </c>
      <c r="D42" s="44" t="s">
        <v>37</v>
      </c>
      <c r="E42" s="44" t="s">
        <v>38</v>
      </c>
      <c r="F42" s="44" t="s">
        <v>39</v>
      </c>
      <c r="G42" s="44" t="s">
        <v>40</v>
      </c>
      <c r="H42" s="44" t="s">
        <v>41</v>
      </c>
      <c r="I42" s="44" t="s">
        <v>42</v>
      </c>
      <c r="J42" s="44" t="s">
        <v>43</v>
      </c>
      <c r="K42" s="44" t="s">
        <v>44</v>
      </c>
      <c r="L42" s="44" t="s">
        <v>45</v>
      </c>
      <c r="M42" s="44" t="s">
        <v>46</v>
      </c>
      <c r="N42" s="44" t="s">
        <v>1136</v>
      </c>
      <c r="O42" s="44" t="s">
        <v>900</v>
      </c>
      <c r="P42" s="44" t="s">
        <v>901</v>
      </c>
      <c r="Q42" s="45" t="s">
        <v>899</v>
      </c>
    </row>
    <row r="43" spans="1:17" ht="12.75">
      <c r="A43" s="76" t="s">
        <v>10</v>
      </c>
      <c r="B43" s="46">
        <v>102757</v>
      </c>
      <c r="C43" s="46">
        <v>53813</v>
      </c>
      <c r="D43" s="46">
        <v>53378</v>
      </c>
      <c r="E43" s="46">
        <v>41733</v>
      </c>
      <c r="F43" s="46">
        <v>52137</v>
      </c>
      <c r="G43" s="46">
        <v>60453</v>
      </c>
      <c r="H43" s="46">
        <v>67831</v>
      </c>
      <c r="I43" s="46">
        <v>64976</v>
      </c>
      <c r="J43" s="46"/>
      <c r="K43" s="46"/>
      <c r="L43" s="46"/>
      <c r="M43" s="46"/>
      <c r="N43" s="243">
        <f>SUM(B43:M43)</f>
        <v>497078</v>
      </c>
      <c r="O43" s="46">
        <v>684730</v>
      </c>
      <c r="P43" s="46">
        <v>684730</v>
      </c>
      <c r="Q43" s="29">
        <f aca="true" t="shared" si="2" ref="Q43:Q48">+N43/P43*100</f>
        <v>72.59474537408906</v>
      </c>
    </row>
    <row r="44" spans="1:17" ht="12.75">
      <c r="A44" s="78" t="s">
        <v>1003</v>
      </c>
      <c r="B44" s="46">
        <v>7939</v>
      </c>
      <c r="C44" s="46">
        <v>1621</v>
      </c>
      <c r="D44" s="46">
        <v>12545</v>
      </c>
      <c r="E44" s="46">
        <v>29764</v>
      </c>
      <c r="F44" s="46">
        <v>0</v>
      </c>
      <c r="G44" s="46">
        <v>0</v>
      </c>
      <c r="H44" s="46">
        <v>0</v>
      </c>
      <c r="I44" s="46">
        <v>0</v>
      </c>
      <c r="J44" s="46"/>
      <c r="K44" s="46"/>
      <c r="L44" s="46"/>
      <c r="M44" s="46"/>
      <c r="N44" s="243">
        <f>SUM(B44:M44)</f>
        <v>51869</v>
      </c>
      <c r="O44" s="46">
        <v>54240</v>
      </c>
      <c r="P44" s="46">
        <v>54240</v>
      </c>
      <c r="Q44" s="29">
        <f t="shared" si="2"/>
        <v>95.62868731563422</v>
      </c>
    </row>
    <row r="45" spans="1:17" ht="12.75">
      <c r="A45" s="78" t="s">
        <v>1004</v>
      </c>
      <c r="B45" s="46">
        <v>5998</v>
      </c>
      <c r="C45" s="46">
        <v>5926</v>
      </c>
      <c r="D45" s="46">
        <v>4764</v>
      </c>
      <c r="E45" s="46">
        <v>4177</v>
      </c>
      <c r="F45" s="46">
        <v>4965</v>
      </c>
      <c r="G45" s="46">
        <v>5011</v>
      </c>
      <c r="H45" s="46">
        <v>5830</v>
      </c>
      <c r="I45" s="46">
        <v>7523</v>
      </c>
      <c r="J45" s="46"/>
      <c r="K45" s="46"/>
      <c r="L45" s="46"/>
      <c r="M45" s="46"/>
      <c r="N45" s="243">
        <f>SUM(B45:M45)</f>
        <v>44194</v>
      </c>
      <c r="O45" s="46">
        <v>33900</v>
      </c>
      <c r="P45" s="46">
        <v>33900</v>
      </c>
      <c r="Q45" s="29">
        <f t="shared" si="2"/>
        <v>130.36578171091446</v>
      </c>
    </row>
    <row r="46" spans="1:17" ht="12.75">
      <c r="A46" s="78" t="s">
        <v>415</v>
      </c>
      <c r="B46" s="46">
        <v>139601</v>
      </c>
      <c r="C46" s="46">
        <v>11039</v>
      </c>
      <c r="D46" s="46">
        <v>137502</v>
      </c>
      <c r="E46" s="46">
        <v>101011</v>
      </c>
      <c r="F46" s="46">
        <v>9347</v>
      </c>
      <c r="G46" s="46">
        <v>71554</v>
      </c>
      <c r="H46" s="46">
        <v>367182</v>
      </c>
      <c r="I46" s="46">
        <v>2302</v>
      </c>
      <c r="J46" s="46"/>
      <c r="K46" s="46"/>
      <c r="L46" s="46"/>
      <c r="M46" s="46"/>
      <c r="N46" s="243">
        <f>SUM(B46:M46)</f>
        <v>839538</v>
      </c>
      <c r="O46" s="46">
        <v>1010150</v>
      </c>
      <c r="P46" s="46">
        <v>1010150</v>
      </c>
      <c r="Q46" s="29">
        <f t="shared" si="2"/>
        <v>83.11023115378904</v>
      </c>
    </row>
    <row r="47" spans="1:17" ht="12.75">
      <c r="A47" s="78" t="s">
        <v>1005</v>
      </c>
      <c r="B47" s="46">
        <v>137792</v>
      </c>
      <c r="C47" s="46">
        <v>261218</v>
      </c>
      <c r="D47" s="46">
        <v>0</v>
      </c>
      <c r="E47" s="46">
        <v>119887</v>
      </c>
      <c r="F47" s="46">
        <v>214774</v>
      </c>
      <c r="G47" s="46">
        <v>64329</v>
      </c>
      <c r="H47" s="46">
        <v>124269</v>
      </c>
      <c r="I47" s="46">
        <v>244470</v>
      </c>
      <c r="J47" s="46"/>
      <c r="K47" s="46"/>
      <c r="L47" s="46"/>
      <c r="M47" s="46"/>
      <c r="N47" s="243">
        <f>SUM(B47:M47)</f>
        <v>1166739</v>
      </c>
      <c r="O47" s="46">
        <v>1647187</v>
      </c>
      <c r="P47" s="46">
        <v>1647187</v>
      </c>
      <c r="Q47" s="29">
        <f t="shared" si="2"/>
        <v>70.832212736016</v>
      </c>
    </row>
    <row r="48" spans="1:17" ht="12.75">
      <c r="A48" s="79" t="s">
        <v>47</v>
      </c>
      <c r="B48" s="47">
        <f aca="true" t="shared" si="3" ref="B48:O48">SUM(B43:B47)</f>
        <v>394087</v>
      </c>
      <c r="C48" s="47">
        <f t="shared" si="3"/>
        <v>333617</v>
      </c>
      <c r="D48" s="47">
        <f t="shared" si="3"/>
        <v>208189</v>
      </c>
      <c r="E48" s="47">
        <f t="shared" si="3"/>
        <v>296572</v>
      </c>
      <c r="F48" s="47">
        <f t="shared" si="3"/>
        <v>281223</v>
      </c>
      <c r="G48" s="47">
        <f t="shared" si="3"/>
        <v>201347</v>
      </c>
      <c r="H48" s="47">
        <f t="shared" si="3"/>
        <v>565112</v>
      </c>
      <c r="I48" s="47">
        <f t="shared" si="3"/>
        <v>319271</v>
      </c>
      <c r="J48" s="47">
        <f t="shared" si="3"/>
        <v>0</v>
      </c>
      <c r="K48" s="47">
        <f t="shared" si="3"/>
        <v>0</v>
      </c>
      <c r="L48" s="47">
        <f t="shared" si="3"/>
        <v>0</v>
      </c>
      <c r="M48" s="47">
        <f t="shared" si="3"/>
        <v>0</v>
      </c>
      <c r="N48" s="48">
        <f t="shared" si="3"/>
        <v>2599418</v>
      </c>
      <c r="O48" s="48">
        <f t="shared" si="3"/>
        <v>3430207</v>
      </c>
      <c r="P48" s="48">
        <f>SUM(P43:P47)</f>
        <v>3430207</v>
      </c>
      <c r="Q48" s="34">
        <f t="shared" si="2"/>
        <v>75.78020801660075</v>
      </c>
    </row>
    <row r="49" spans="1:17" ht="12.75">
      <c r="A49" s="265"/>
      <c r="B49" s="261"/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261"/>
      <c r="N49" s="266"/>
      <c r="O49" s="266"/>
      <c r="P49" s="266"/>
      <c r="Q49" s="262"/>
    </row>
    <row r="50" spans="1:17" ht="12.75">
      <c r="A50" s="261" t="s">
        <v>530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6"/>
      <c r="P50" s="266"/>
      <c r="Q50" s="262"/>
    </row>
    <row r="51" spans="1:17" ht="12.75">
      <c r="A51" s="84" t="s">
        <v>976</v>
      </c>
      <c r="B51" s="84" t="s">
        <v>35</v>
      </c>
      <c r="C51" s="84" t="s">
        <v>36</v>
      </c>
      <c r="D51" s="84" t="s">
        <v>37</v>
      </c>
      <c r="E51" s="84" t="s">
        <v>38</v>
      </c>
      <c r="F51" s="84" t="s">
        <v>39</v>
      </c>
      <c r="G51" s="84" t="s">
        <v>40</v>
      </c>
      <c r="H51" s="84" t="s">
        <v>41</v>
      </c>
      <c r="I51" s="84" t="s">
        <v>42</v>
      </c>
      <c r="J51" s="84" t="s">
        <v>43</v>
      </c>
      <c r="K51" s="84" t="s">
        <v>44</v>
      </c>
      <c r="L51" s="84" t="s">
        <v>45</v>
      </c>
      <c r="M51" s="84" t="s">
        <v>46</v>
      </c>
      <c r="N51" s="84" t="s">
        <v>1136</v>
      </c>
      <c r="O51" s="44" t="s">
        <v>900</v>
      </c>
      <c r="P51" s="44" t="s">
        <v>901</v>
      </c>
      <c r="Q51" s="45" t="s">
        <v>899</v>
      </c>
    </row>
    <row r="52" spans="1:17" ht="12.75">
      <c r="A52" s="85" t="s">
        <v>10</v>
      </c>
      <c r="B52" s="46">
        <v>84023</v>
      </c>
      <c r="C52" s="46">
        <v>59793</v>
      </c>
      <c r="D52" s="46">
        <v>54290</v>
      </c>
      <c r="E52" s="46">
        <v>51834</v>
      </c>
      <c r="F52" s="46">
        <v>58496</v>
      </c>
      <c r="G52" s="46">
        <v>75928</v>
      </c>
      <c r="H52" s="46">
        <v>63064</v>
      </c>
      <c r="I52" s="46">
        <v>76883</v>
      </c>
      <c r="J52" s="46"/>
      <c r="K52" s="46"/>
      <c r="L52" s="46"/>
      <c r="M52" s="46"/>
      <c r="N52" s="46">
        <f aca="true" t="shared" si="4" ref="N52:N57">SUM(B52:M52)</f>
        <v>524311</v>
      </c>
      <c r="O52" s="46">
        <v>752940</v>
      </c>
      <c r="P52" s="46">
        <v>819740</v>
      </c>
      <c r="Q52" s="472">
        <f aca="true" t="shared" si="5" ref="Q52:Q57">N52/P52*100</f>
        <v>63.960646058506356</v>
      </c>
    </row>
    <row r="53" spans="1:17" ht="12.75">
      <c r="A53" s="85" t="s">
        <v>1003</v>
      </c>
      <c r="B53" s="46">
        <v>5468</v>
      </c>
      <c r="C53" s="46">
        <v>1363</v>
      </c>
      <c r="D53" s="46">
        <v>10417</v>
      </c>
      <c r="E53" s="46">
        <v>26275</v>
      </c>
      <c r="F53" s="46">
        <v>0</v>
      </c>
      <c r="G53" s="46">
        <v>0</v>
      </c>
      <c r="H53" s="46">
        <v>0</v>
      </c>
      <c r="I53" s="46">
        <v>0</v>
      </c>
      <c r="J53" s="46"/>
      <c r="K53" s="46"/>
      <c r="L53" s="46"/>
      <c r="M53" s="46"/>
      <c r="N53" s="46">
        <f t="shared" si="4"/>
        <v>43523</v>
      </c>
      <c r="O53" s="46">
        <v>69720</v>
      </c>
      <c r="P53" s="46">
        <v>69720</v>
      </c>
      <c r="Q53" s="472">
        <f t="shared" si="5"/>
        <v>62.42541594951233</v>
      </c>
    </row>
    <row r="54" spans="1:17" ht="12.75">
      <c r="A54" s="85" t="s">
        <v>1004</v>
      </c>
      <c r="B54" s="46">
        <v>4724</v>
      </c>
      <c r="C54" s="46">
        <v>4518</v>
      </c>
      <c r="D54" s="46">
        <v>1397</v>
      </c>
      <c r="E54" s="46">
        <v>3713</v>
      </c>
      <c r="F54" s="46">
        <v>3816</v>
      </c>
      <c r="G54" s="46">
        <v>7082</v>
      </c>
      <c r="H54" s="46">
        <v>4964</v>
      </c>
      <c r="I54" s="46">
        <v>5764</v>
      </c>
      <c r="J54" s="46"/>
      <c r="K54" s="46"/>
      <c r="L54" s="46"/>
      <c r="M54" s="46"/>
      <c r="N54" s="46">
        <f t="shared" si="4"/>
        <v>35978</v>
      </c>
      <c r="O54" s="46">
        <v>41830</v>
      </c>
      <c r="P54" s="46">
        <v>55400</v>
      </c>
      <c r="Q54" s="472">
        <f t="shared" si="5"/>
        <v>64.94223826714801</v>
      </c>
    </row>
    <row r="55" spans="1:17" ht="12.75">
      <c r="A55" s="85" t="s">
        <v>415</v>
      </c>
      <c r="B55" s="46">
        <v>79409</v>
      </c>
      <c r="C55" s="46">
        <v>9149</v>
      </c>
      <c r="D55" s="46">
        <v>98875</v>
      </c>
      <c r="E55" s="46">
        <v>108687</v>
      </c>
      <c r="F55" s="46">
        <v>2472</v>
      </c>
      <c r="G55" s="46">
        <v>167812</v>
      </c>
      <c r="H55" s="46">
        <v>263521</v>
      </c>
      <c r="I55" s="46">
        <v>0</v>
      </c>
      <c r="J55" s="46"/>
      <c r="K55" s="46"/>
      <c r="L55" s="46"/>
      <c r="M55" s="46"/>
      <c r="N55" s="46">
        <f t="shared" si="4"/>
        <v>729925</v>
      </c>
      <c r="O55" s="46">
        <v>948150</v>
      </c>
      <c r="P55" s="46">
        <v>1006100</v>
      </c>
      <c r="Q55" s="472">
        <f t="shared" si="5"/>
        <v>72.54994533346586</v>
      </c>
    </row>
    <row r="56" spans="1:17" ht="12.75">
      <c r="A56" s="85" t="s">
        <v>1005</v>
      </c>
      <c r="B56" s="46">
        <v>114425</v>
      </c>
      <c r="C56" s="46">
        <v>230949</v>
      </c>
      <c r="D56" s="46">
        <v>20178</v>
      </c>
      <c r="E56" s="46">
        <v>113287</v>
      </c>
      <c r="F56" s="46">
        <v>210036</v>
      </c>
      <c r="G56" s="46">
        <v>58633</v>
      </c>
      <c r="H56" s="46">
        <v>113500</v>
      </c>
      <c r="I56" s="46">
        <v>213351</v>
      </c>
      <c r="J56" s="46"/>
      <c r="K56" s="46"/>
      <c r="L56" s="46"/>
      <c r="M56" s="46"/>
      <c r="N56" s="46">
        <f t="shared" si="4"/>
        <v>1074359</v>
      </c>
      <c r="O56" s="46">
        <v>1399399</v>
      </c>
      <c r="P56" s="46">
        <v>1501079</v>
      </c>
      <c r="Q56" s="472">
        <f t="shared" si="5"/>
        <v>71.57244888510198</v>
      </c>
    </row>
    <row r="57" spans="1:17" ht="12.75">
      <c r="A57" s="47" t="s">
        <v>47</v>
      </c>
      <c r="B57" s="47">
        <f aca="true" t="shared" si="6" ref="B57:G57">SUM(B52:B56)</f>
        <v>288049</v>
      </c>
      <c r="C57" s="47">
        <f t="shared" si="6"/>
        <v>305772</v>
      </c>
      <c r="D57" s="47">
        <f t="shared" si="6"/>
        <v>185157</v>
      </c>
      <c r="E57" s="47">
        <f t="shared" si="6"/>
        <v>303796</v>
      </c>
      <c r="F57" s="47">
        <f t="shared" si="6"/>
        <v>274820</v>
      </c>
      <c r="G57" s="47">
        <f t="shared" si="6"/>
        <v>309455</v>
      </c>
      <c r="H57" s="47">
        <f>SUM(H52:H56)</f>
        <v>445049</v>
      </c>
      <c r="I57" s="47">
        <f>SUM(I52:I56)</f>
        <v>295998</v>
      </c>
      <c r="J57" s="47"/>
      <c r="K57" s="47"/>
      <c r="L57" s="47"/>
      <c r="M57" s="47"/>
      <c r="N57" s="47">
        <f t="shared" si="4"/>
        <v>2408096</v>
      </c>
      <c r="O57" s="48">
        <f>SUM(O52:O56)</f>
        <v>3212039</v>
      </c>
      <c r="P57" s="48">
        <f>SUM(P52:P56)</f>
        <v>3452039</v>
      </c>
      <c r="Q57" s="473">
        <f t="shared" si="5"/>
        <v>69.75865568146827</v>
      </c>
    </row>
    <row r="58" spans="1:17" ht="12.75">
      <c r="A58" s="265"/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6"/>
      <c r="O58" s="266"/>
      <c r="P58" s="266"/>
      <c r="Q58" s="262"/>
    </row>
    <row r="59" spans="1:17" ht="12.75">
      <c r="A59" s="261"/>
      <c r="B59" s="261"/>
      <c r="C59" s="261"/>
      <c r="D59" s="261"/>
      <c r="E59" s="261"/>
      <c r="F59" s="261"/>
      <c r="G59" s="261"/>
      <c r="H59" s="261"/>
      <c r="I59" s="261"/>
      <c r="J59" s="261"/>
      <c r="K59" s="261"/>
      <c r="L59" s="261"/>
      <c r="M59" s="261"/>
      <c r="N59" s="261"/>
      <c r="O59" s="261"/>
      <c r="P59" s="261"/>
      <c r="Q59" s="262"/>
    </row>
    <row r="60" spans="1:17" ht="12.75">
      <c r="A60" s="261"/>
      <c r="B60" s="261"/>
      <c r="C60" s="261"/>
      <c r="D60" s="261"/>
      <c r="E60" s="261"/>
      <c r="F60" s="261"/>
      <c r="G60" s="261"/>
      <c r="H60" s="261"/>
      <c r="I60" s="261"/>
      <c r="J60" s="261"/>
      <c r="K60" s="261"/>
      <c r="L60" s="261"/>
      <c r="M60" s="261"/>
      <c r="N60" s="261"/>
      <c r="O60" s="261"/>
      <c r="P60" s="261"/>
      <c r="Q60" s="262"/>
    </row>
    <row r="61" ht="12.75">
      <c r="F61" s="15"/>
    </row>
  </sheetData>
  <mergeCells count="2">
    <mergeCell ref="A1:Q1"/>
    <mergeCell ref="A39:Q39"/>
  </mergeCells>
  <printOptions/>
  <pageMargins left="0.7874015748031497" right="0.7874015748031497" top="0.984251968503937" bottom="0.984251968503937" header="0.5118110236220472" footer="0.5118110236220472"/>
  <pageSetup firstPageNumber="4" useFirstPageNumber="1" horizontalDpi="600" verticalDpi="600" orientation="landscape" paperSize="9" scale="83" r:id="rId2"/>
  <headerFooter alignWithMargins="0">
    <oddFooter>&amp;C&amp;P</oddFooter>
  </headerFooter>
  <rowBreaks count="2" manualBreakCount="2">
    <brk id="38" max="255" man="1"/>
    <brk id="58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IV616"/>
  <sheetViews>
    <sheetView workbookViewId="0" topLeftCell="A1">
      <selection activeCell="F28" sqref="F28"/>
    </sheetView>
  </sheetViews>
  <sheetFormatPr defaultColWidth="9.00390625" defaultRowHeight="12.75"/>
  <cols>
    <col min="1" max="1" width="4.625" style="28" customWidth="1"/>
    <col min="2" max="2" width="10.375" style="0" customWidth="1"/>
    <col min="3" max="3" width="39.625" style="0" customWidth="1"/>
    <col min="4" max="6" width="12.875" style="15" customWidth="1"/>
    <col min="7" max="7" width="11.625" style="0" customWidth="1"/>
    <col min="8" max="14" width="0" style="0" hidden="1" customWidth="1"/>
    <col min="15" max="18" width="0" style="15" hidden="1" customWidth="1"/>
    <col min="19" max="19" width="9.875" style="15" hidden="1" customWidth="1"/>
    <col min="20" max="20" width="8.75390625" style="15" customWidth="1"/>
    <col min="21" max="21" width="9.125" style="15" customWidth="1"/>
    <col min="22" max="22" width="8.25390625" style="15" customWidth="1"/>
    <col min="23" max="23" width="8.00390625" style="15" customWidth="1"/>
    <col min="24" max="16384" width="9.125" style="15" customWidth="1"/>
  </cols>
  <sheetData>
    <row r="1" spans="1:9" ht="18">
      <c r="A1" s="801" t="s">
        <v>21</v>
      </c>
      <c r="B1" s="801"/>
      <c r="C1" s="801"/>
      <c r="D1" s="801"/>
      <c r="E1" s="801"/>
      <c r="F1" s="801"/>
      <c r="G1" s="801"/>
      <c r="I1" s="8"/>
    </row>
    <row r="2" spans="1:9" ht="4.5" customHeight="1">
      <c r="A2" s="330"/>
      <c r="B2" s="330"/>
      <c r="C2" s="330"/>
      <c r="D2" s="330"/>
      <c r="E2" s="330"/>
      <c r="F2" s="330"/>
      <c r="G2" s="330"/>
      <c r="I2" s="8"/>
    </row>
    <row r="3" ht="12.75" hidden="1">
      <c r="G3" s="23"/>
    </row>
    <row r="4" spans="1:7" ht="23.25" customHeight="1">
      <c r="A4" s="780" t="s">
        <v>1137</v>
      </c>
      <c r="B4" s="781"/>
      <c r="C4" s="782"/>
      <c r="D4" s="51" t="s">
        <v>50</v>
      </c>
      <c r="E4" s="58" t="s">
        <v>52</v>
      </c>
      <c r="F4" s="5" t="s">
        <v>978</v>
      </c>
      <c r="G4" s="50" t="s">
        <v>53</v>
      </c>
    </row>
    <row r="5" spans="1:256" s="28" customFormat="1" ht="15">
      <c r="A5" s="791" t="s">
        <v>1125</v>
      </c>
      <c r="B5" s="792"/>
      <c r="C5" s="793"/>
      <c r="D5" s="321">
        <v>96870</v>
      </c>
      <c r="E5" s="321">
        <f>E54</f>
        <v>89789</v>
      </c>
      <c r="F5" s="321">
        <f>F54</f>
        <v>23683</v>
      </c>
      <c r="G5" s="61">
        <f aca="true" t="shared" si="0" ref="G5:G28">F5/E5*100</f>
        <v>26.376282172649212</v>
      </c>
      <c r="O5" s="80"/>
      <c r="P5" s="190"/>
      <c r="Q5" s="15"/>
      <c r="R5" s="15"/>
      <c r="S5" s="15"/>
      <c r="T5" s="149"/>
      <c r="U5" s="338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256" s="28" customFormat="1" ht="12.75">
      <c r="A6" s="783" t="s">
        <v>188</v>
      </c>
      <c r="B6" s="766"/>
      <c r="C6" s="767"/>
      <c r="D6" s="321">
        <f>D183</f>
        <v>4108275</v>
      </c>
      <c r="E6" s="321">
        <f>E183</f>
        <v>4329708</v>
      </c>
      <c r="F6" s="321">
        <f>F183</f>
        <v>3208156</v>
      </c>
      <c r="G6" s="61">
        <f t="shared" si="0"/>
        <v>74.09635938497469</v>
      </c>
      <c r="O6" s="80"/>
      <c r="P6" s="149"/>
      <c r="Q6" s="15"/>
      <c r="R6" s="149"/>
      <c r="S6" s="15"/>
      <c r="T6" s="149"/>
      <c r="U6" s="149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</row>
    <row r="7" spans="1:256" s="28" customFormat="1" ht="12.75">
      <c r="A7" s="791" t="s">
        <v>1126</v>
      </c>
      <c r="B7" s="792"/>
      <c r="C7" s="793"/>
      <c r="D7" s="321">
        <f>D238</f>
        <v>143560</v>
      </c>
      <c r="E7" s="321">
        <f>E238</f>
        <v>178008</v>
      </c>
      <c r="F7" s="321">
        <f>F238</f>
        <v>97118</v>
      </c>
      <c r="G7" s="61">
        <f t="shared" si="0"/>
        <v>54.55822210237742</v>
      </c>
      <c r="O7" s="80"/>
      <c r="P7" s="190"/>
      <c r="Q7" s="15"/>
      <c r="R7" s="15"/>
      <c r="S7" s="15"/>
      <c r="T7" s="149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</row>
    <row r="8" spans="1:256" s="28" customFormat="1" ht="12.75">
      <c r="A8" s="791" t="s">
        <v>1127</v>
      </c>
      <c r="B8" s="792"/>
      <c r="C8" s="793"/>
      <c r="D8" s="321">
        <f>D276</f>
        <v>504070</v>
      </c>
      <c r="E8" s="321">
        <f>E276</f>
        <v>548367</v>
      </c>
      <c r="F8" s="321">
        <f>F276</f>
        <v>233629</v>
      </c>
      <c r="G8" s="61">
        <f t="shared" si="0"/>
        <v>42.60449662361156</v>
      </c>
      <c r="I8" s="80"/>
      <c r="O8" s="80"/>
      <c r="P8" s="190"/>
      <c r="Q8" s="15"/>
      <c r="R8" s="15"/>
      <c r="S8" s="15"/>
      <c r="T8" s="149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</row>
    <row r="9" spans="1:256" s="28" customFormat="1" ht="12.75">
      <c r="A9" s="791" t="s">
        <v>1128</v>
      </c>
      <c r="B9" s="792"/>
      <c r="C9" s="793"/>
      <c r="D9" s="321">
        <f>D306</f>
        <v>5480</v>
      </c>
      <c r="E9" s="321">
        <f>E306</f>
        <v>10885</v>
      </c>
      <c r="F9" s="321">
        <f>F306</f>
        <v>4468</v>
      </c>
      <c r="G9" s="61">
        <f t="shared" si="0"/>
        <v>41.04731281580156</v>
      </c>
      <c r="O9" s="80"/>
      <c r="P9" s="191"/>
      <c r="Q9" s="15"/>
      <c r="R9" s="15"/>
      <c r="S9" s="15"/>
      <c r="T9" s="149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</row>
    <row r="10" spans="1:256" s="28" customFormat="1" ht="12.75">
      <c r="A10" s="791" t="s">
        <v>1129</v>
      </c>
      <c r="B10" s="792"/>
      <c r="C10" s="793"/>
      <c r="D10" s="321">
        <f>D323</f>
        <v>12900</v>
      </c>
      <c r="E10" s="321">
        <f>E323</f>
        <v>12480</v>
      </c>
      <c r="F10" s="321">
        <f>F323</f>
        <v>2640</v>
      </c>
      <c r="G10" s="61">
        <f>F10/E10*100</f>
        <v>21.153846153846153</v>
      </c>
      <c r="O10" s="80"/>
      <c r="P10" s="149"/>
      <c r="Q10" s="15"/>
      <c r="R10" s="15"/>
      <c r="S10" s="15"/>
      <c r="T10" s="149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</row>
    <row r="11" spans="1:256" s="28" customFormat="1" ht="12.75">
      <c r="A11" s="791" t="s">
        <v>651</v>
      </c>
      <c r="B11" s="792"/>
      <c r="C11" s="793"/>
      <c r="D11" s="321">
        <f>D376</f>
        <v>1464190</v>
      </c>
      <c r="E11" s="321">
        <f>E376</f>
        <v>1579391</v>
      </c>
      <c r="F11" s="321">
        <f>F376</f>
        <v>981411</v>
      </c>
      <c r="G11" s="61">
        <f t="shared" si="0"/>
        <v>62.138571132797395</v>
      </c>
      <c r="O11" s="80"/>
      <c r="P11" s="149"/>
      <c r="Q11" s="15"/>
      <c r="R11" s="15"/>
      <c r="S11" s="15"/>
      <c r="T11" s="149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</row>
    <row r="12" spans="1:256" s="28" customFormat="1" ht="12.75">
      <c r="A12" s="791" t="s">
        <v>1130</v>
      </c>
      <c r="B12" s="792"/>
      <c r="C12" s="793"/>
      <c r="D12" s="321">
        <f>D415</f>
        <v>61480</v>
      </c>
      <c r="E12" s="321">
        <f>E415</f>
        <v>84196</v>
      </c>
      <c r="F12" s="321">
        <f>F415</f>
        <v>63578</v>
      </c>
      <c r="G12" s="61">
        <f t="shared" si="0"/>
        <v>75.5119008028885</v>
      </c>
      <c r="O12" s="80"/>
      <c r="P12" s="149"/>
      <c r="Q12" s="15"/>
      <c r="R12" s="15"/>
      <c r="S12" s="15"/>
      <c r="T12" s="149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</row>
    <row r="13" spans="1:256" s="28" customFormat="1" ht="12.75">
      <c r="A13" s="791" t="s">
        <v>1131</v>
      </c>
      <c r="B13" s="792"/>
      <c r="C13" s="793"/>
      <c r="D13" s="321">
        <f>D447</f>
        <v>11700</v>
      </c>
      <c r="E13" s="321">
        <f>E447</f>
        <v>19088</v>
      </c>
      <c r="F13" s="321">
        <f>F447</f>
        <v>12491</v>
      </c>
      <c r="G13" s="61">
        <f t="shared" si="0"/>
        <v>65.43901927912825</v>
      </c>
      <c r="O13" s="80"/>
      <c r="P13" s="149"/>
      <c r="Q13" s="15"/>
      <c r="R13" s="15"/>
      <c r="S13" s="15"/>
      <c r="T13" s="149"/>
      <c r="U13" s="15"/>
      <c r="V13" s="15" t="s">
        <v>71</v>
      </c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</row>
    <row r="14" spans="1:256" s="28" customFormat="1" ht="12.75">
      <c r="A14" s="791" t="s">
        <v>1132</v>
      </c>
      <c r="B14" s="792"/>
      <c r="C14" s="793"/>
      <c r="D14" s="321">
        <f>D485</f>
        <v>47155</v>
      </c>
      <c r="E14" s="321">
        <f>E485</f>
        <v>46332</v>
      </c>
      <c r="F14" s="321">
        <f>F485</f>
        <v>27991</v>
      </c>
      <c r="G14" s="61">
        <f t="shared" si="0"/>
        <v>60.413968747302086</v>
      </c>
      <c r="O14" s="80"/>
      <c r="P14" s="149"/>
      <c r="Q14" s="15"/>
      <c r="R14" s="15"/>
      <c r="S14" s="15"/>
      <c r="T14" s="149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</row>
    <row r="15" spans="1:256" s="28" customFormat="1" ht="12.75">
      <c r="A15" s="791" t="s">
        <v>1133</v>
      </c>
      <c r="B15" s="792"/>
      <c r="C15" s="793"/>
      <c r="D15" s="321">
        <f>D506</f>
        <v>261760</v>
      </c>
      <c r="E15" s="321">
        <f>E506</f>
        <v>261080</v>
      </c>
      <c r="F15" s="321">
        <f>F506</f>
        <v>210990</v>
      </c>
      <c r="G15" s="61">
        <f>F15/E15*100</f>
        <v>80.81430979010264</v>
      </c>
      <c r="O15" s="80"/>
      <c r="P15" s="149"/>
      <c r="Q15" s="15"/>
      <c r="R15" s="15"/>
      <c r="S15" s="15"/>
      <c r="T15" s="149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</row>
    <row r="16" spans="1:256" s="28" customFormat="1" ht="12.75">
      <c r="A16" s="791" t="s">
        <v>1134</v>
      </c>
      <c r="B16" s="792"/>
      <c r="C16" s="793"/>
      <c r="D16" s="321">
        <f>D540</f>
        <v>102350</v>
      </c>
      <c r="E16" s="321">
        <f>E540</f>
        <v>116539</v>
      </c>
      <c r="F16" s="321">
        <f>F540</f>
        <v>44022</v>
      </c>
      <c r="G16" s="61">
        <f>F16/E16*100</f>
        <v>37.774478929800324</v>
      </c>
      <c r="O16" s="80"/>
      <c r="P16" s="149"/>
      <c r="Q16" s="15"/>
      <c r="R16" s="15"/>
      <c r="S16" s="15"/>
      <c r="T16" s="149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</row>
    <row r="17" spans="1:256" s="28" customFormat="1" ht="12.75">
      <c r="A17" s="783" t="s">
        <v>59</v>
      </c>
      <c r="B17" s="766"/>
      <c r="C17" s="767"/>
      <c r="D17" s="321">
        <f>D568</f>
        <v>337250</v>
      </c>
      <c r="E17" s="321">
        <f>E568</f>
        <v>402647</v>
      </c>
      <c r="F17" s="321">
        <f>F568</f>
        <v>101010</v>
      </c>
      <c r="G17" s="61">
        <f t="shared" si="0"/>
        <v>25.086490151422957</v>
      </c>
      <c r="O17" s="80"/>
      <c r="P17" s="149"/>
      <c r="Q17" s="15"/>
      <c r="R17" s="15"/>
      <c r="S17" s="15"/>
      <c r="T17" s="149"/>
      <c r="V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</row>
    <row r="18" spans="1:256" s="28" customFormat="1" ht="11.25" customHeight="1">
      <c r="A18" s="293" t="s">
        <v>423</v>
      </c>
      <c r="B18" s="294"/>
      <c r="C18" s="295"/>
      <c r="D18" s="321">
        <f>D586</f>
        <v>28505</v>
      </c>
      <c r="E18" s="321">
        <f>E586</f>
        <v>41031</v>
      </c>
      <c r="F18" s="321">
        <f>F586</f>
        <v>12177</v>
      </c>
      <c r="G18" s="61">
        <f>F18/E18*100</f>
        <v>29.677560868611536</v>
      </c>
      <c r="O18" s="80"/>
      <c r="P18" s="149"/>
      <c r="Q18" s="15"/>
      <c r="R18" s="15"/>
      <c r="S18" s="15"/>
      <c r="T18" s="149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  <c r="IQ18" s="15"/>
      <c r="IR18" s="15"/>
      <c r="IS18" s="15"/>
      <c r="IT18" s="15"/>
      <c r="IU18" s="15"/>
      <c r="IV18" s="15"/>
    </row>
    <row r="19" spans="1:256" s="28" customFormat="1" ht="11.25" customHeight="1">
      <c r="A19" s="268" t="s">
        <v>417</v>
      </c>
      <c r="B19" s="273"/>
      <c r="C19" s="269"/>
      <c r="D19" s="274">
        <f>SUM(D5:D18)</f>
        <v>7185545</v>
      </c>
      <c r="E19" s="555">
        <f>SUM(E5:E18)</f>
        <v>7719541</v>
      </c>
      <c r="F19" s="555">
        <f>SUM(F5:F18)+273</f>
        <v>5023637</v>
      </c>
      <c r="G19" s="110">
        <f t="shared" si="0"/>
        <v>65.07688734343144</v>
      </c>
      <c r="O19" s="80"/>
      <c r="P19" s="15"/>
      <c r="Q19" s="149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</row>
    <row r="20" spans="1:256" s="28" customFormat="1" ht="12.75">
      <c r="A20" s="791" t="s">
        <v>1135</v>
      </c>
      <c r="B20" s="792"/>
      <c r="C20" s="793"/>
      <c r="D20" s="210">
        <f>D21+D22+D23</f>
        <v>140000</v>
      </c>
      <c r="E20" s="321">
        <f>E21+E22+E23</f>
        <v>31580</v>
      </c>
      <c r="F20" s="321" t="s">
        <v>382</v>
      </c>
      <c r="G20" s="61" t="s">
        <v>382</v>
      </c>
      <c r="O20" s="80"/>
      <c r="P20" s="149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</row>
    <row r="21" spans="1:256" s="28" customFormat="1" ht="12.75">
      <c r="A21" s="790" t="s">
        <v>642</v>
      </c>
      <c r="B21" s="768"/>
      <c r="C21" s="769"/>
      <c r="D21" s="211">
        <v>100000</v>
      </c>
      <c r="E21" s="325">
        <f aca="true" t="shared" si="1" ref="E21:F23">E591</f>
        <v>20832</v>
      </c>
      <c r="F21" s="325" t="str">
        <f t="shared" si="1"/>
        <v>*****</v>
      </c>
      <c r="G21" s="61" t="s">
        <v>382</v>
      </c>
      <c r="O21" s="80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</row>
    <row r="22" spans="1:256" s="28" customFormat="1" ht="12.75">
      <c r="A22" s="790" t="s">
        <v>204</v>
      </c>
      <c r="B22" s="768"/>
      <c r="C22" s="769"/>
      <c r="D22" s="211">
        <v>30000</v>
      </c>
      <c r="E22" s="325">
        <f t="shared" si="1"/>
        <v>2850</v>
      </c>
      <c r="F22" s="325" t="str">
        <f t="shared" si="1"/>
        <v>*****</v>
      </c>
      <c r="G22" s="61" t="s">
        <v>382</v>
      </c>
      <c r="O22" s="80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</row>
    <row r="23" spans="1:256" s="28" customFormat="1" ht="12.75">
      <c r="A23" s="790" t="s">
        <v>377</v>
      </c>
      <c r="B23" s="768"/>
      <c r="C23" s="769"/>
      <c r="D23" s="211">
        <v>10000</v>
      </c>
      <c r="E23" s="325">
        <f t="shared" si="1"/>
        <v>7898</v>
      </c>
      <c r="F23" s="325" t="str">
        <f t="shared" si="1"/>
        <v>*****</v>
      </c>
      <c r="G23" s="61" t="s">
        <v>382</v>
      </c>
      <c r="O23" s="80"/>
      <c r="P23" s="15"/>
      <c r="Q23" s="15"/>
      <c r="R23" s="149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</row>
    <row r="24" spans="1:256" s="28" customFormat="1" ht="12.75">
      <c r="A24" s="786" t="s">
        <v>612</v>
      </c>
      <c r="B24" s="787"/>
      <c r="C24" s="788"/>
      <c r="D24" s="212">
        <v>0</v>
      </c>
      <c r="E24" s="611">
        <v>596</v>
      </c>
      <c r="F24" s="611">
        <f>F599</f>
        <v>803</v>
      </c>
      <c r="G24" s="61" t="s">
        <v>382</v>
      </c>
      <c r="O24" s="80"/>
      <c r="P24" s="15"/>
      <c r="Q24" s="15"/>
      <c r="R24" s="149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</row>
    <row r="25" spans="1:256" s="28" customFormat="1" ht="12.75">
      <c r="A25" s="786" t="s">
        <v>652</v>
      </c>
      <c r="B25" s="787"/>
      <c r="C25" s="788"/>
      <c r="D25" s="211">
        <v>200000</v>
      </c>
      <c r="E25" s="325">
        <v>200000</v>
      </c>
      <c r="F25" s="325">
        <v>100000</v>
      </c>
      <c r="G25" s="554">
        <f>F25/E25*100</f>
        <v>50</v>
      </c>
      <c r="O25" s="80"/>
      <c r="P25" s="15"/>
      <c r="Q25" s="15"/>
      <c r="R25" s="149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</row>
    <row r="26" spans="1:256" s="28" customFormat="1" ht="12.75">
      <c r="A26" s="786" t="s">
        <v>746</v>
      </c>
      <c r="B26" s="787"/>
      <c r="C26" s="788"/>
      <c r="D26" s="211">
        <v>0</v>
      </c>
      <c r="E26" s="325">
        <v>300</v>
      </c>
      <c r="F26" s="325">
        <v>300</v>
      </c>
      <c r="G26" s="554">
        <f>F26/E26*100</f>
        <v>100</v>
      </c>
      <c r="O26" s="80"/>
      <c r="P26" s="15"/>
      <c r="Q26" s="15"/>
      <c r="R26" s="149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  <c r="IQ26" s="15"/>
      <c r="IR26" s="15"/>
      <c r="IS26" s="15"/>
      <c r="IT26" s="15"/>
      <c r="IU26" s="15"/>
      <c r="IV26" s="15"/>
    </row>
    <row r="27" spans="1:256" s="28" customFormat="1" ht="12.75">
      <c r="A27" s="786" t="s">
        <v>293</v>
      </c>
      <c r="B27" s="787"/>
      <c r="C27" s="788"/>
      <c r="D27" s="211">
        <v>0</v>
      </c>
      <c r="E27" s="325">
        <v>12796</v>
      </c>
      <c r="F27" s="325">
        <v>0</v>
      </c>
      <c r="G27" s="554">
        <v>0</v>
      </c>
      <c r="O27" s="80"/>
      <c r="P27" s="15"/>
      <c r="Q27" s="15"/>
      <c r="R27" s="149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</row>
    <row r="28" spans="1:256" s="28" customFormat="1" ht="12.75">
      <c r="A28" s="777" t="s">
        <v>1136</v>
      </c>
      <c r="B28" s="778"/>
      <c r="C28" s="779"/>
      <c r="D28" s="109">
        <f>D19+D20+D25+D26+D27</f>
        <v>7525545</v>
      </c>
      <c r="E28" s="109">
        <f>E19+E20+E25+E24+E26+E27</f>
        <v>7964813</v>
      </c>
      <c r="F28" s="109">
        <f>F19+F24+F25+F26</f>
        <v>5124740</v>
      </c>
      <c r="G28" s="110">
        <f t="shared" si="0"/>
        <v>64.34225134978058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</row>
    <row r="29" ht="6.75" customHeight="1">
      <c r="G29" s="15"/>
    </row>
    <row r="30" spans="1:256" s="28" customFormat="1" ht="15.75">
      <c r="A30" s="72" t="s">
        <v>153</v>
      </c>
      <c r="D30" s="80"/>
      <c r="E30" s="80"/>
      <c r="F30" s="80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</row>
    <row r="31" spans="1:7" ht="6.75" customHeight="1">
      <c r="A31" s="72"/>
      <c r="G31" s="433"/>
    </row>
    <row r="32" spans="1:5" ht="12.75">
      <c r="A32" s="785" t="s">
        <v>1103</v>
      </c>
      <c r="B32" s="785"/>
      <c r="E32" s="80"/>
    </row>
    <row r="33" spans="1:5" ht="5.25" customHeight="1">
      <c r="A33" s="513"/>
      <c r="B33" s="513"/>
      <c r="E33" s="80"/>
    </row>
    <row r="34" spans="1:15" ht="24" customHeight="1">
      <c r="A34" s="7" t="s">
        <v>1006</v>
      </c>
      <c r="B34" s="7" t="s">
        <v>1007</v>
      </c>
      <c r="C34" s="5" t="s">
        <v>1008</v>
      </c>
      <c r="D34" s="51" t="s">
        <v>50</v>
      </c>
      <c r="E34" s="58" t="s">
        <v>52</v>
      </c>
      <c r="F34" s="5" t="s">
        <v>978</v>
      </c>
      <c r="G34" s="50" t="s">
        <v>53</v>
      </c>
      <c r="O34" s="80"/>
    </row>
    <row r="35" spans="1:15" ht="12" customHeight="1">
      <c r="A35" s="349" t="s">
        <v>1009</v>
      </c>
      <c r="B35" s="350">
        <v>1019</v>
      </c>
      <c r="C35" s="351" t="s">
        <v>539</v>
      </c>
      <c r="D35" s="352">
        <v>100</v>
      </c>
      <c r="E35" s="353">
        <v>100</v>
      </c>
      <c r="F35" s="353">
        <v>11</v>
      </c>
      <c r="G35" s="432">
        <f aca="true" t="shared" si="2" ref="G35:G43">F35/E35*100</f>
        <v>11</v>
      </c>
      <c r="O35" s="80"/>
    </row>
    <row r="36" spans="1:15" ht="12" customHeight="1">
      <c r="A36" s="349" t="s">
        <v>1009</v>
      </c>
      <c r="B36" s="350">
        <v>1039</v>
      </c>
      <c r="C36" s="351" t="s">
        <v>609</v>
      </c>
      <c r="D36" s="352">
        <v>300</v>
      </c>
      <c r="E36" s="353">
        <v>300</v>
      </c>
      <c r="F36" s="353">
        <v>5</v>
      </c>
      <c r="G36" s="428">
        <f t="shared" si="2"/>
        <v>1.6666666666666667</v>
      </c>
      <c r="O36" s="80"/>
    </row>
    <row r="37" spans="1:15" ht="11.25" customHeight="1">
      <c r="A37" s="349" t="s">
        <v>1009</v>
      </c>
      <c r="B37" s="350">
        <v>2399</v>
      </c>
      <c r="C37" s="351" t="s">
        <v>611</v>
      </c>
      <c r="D37" s="352">
        <v>250</v>
      </c>
      <c r="E37" s="353">
        <v>250</v>
      </c>
      <c r="F37" s="353">
        <v>125</v>
      </c>
      <c r="G37" s="428">
        <f t="shared" si="2"/>
        <v>50</v>
      </c>
      <c r="O37" s="80"/>
    </row>
    <row r="38" spans="1:15" ht="12.75" customHeight="1">
      <c r="A38" s="349" t="s">
        <v>1009</v>
      </c>
      <c r="B38" s="383" t="s">
        <v>920</v>
      </c>
      <c r="C38" s="389" t="s">
        <v>536</v>
      </c>
      <c r="D38" s="353">
        <f>D39+D40+D41</f>
        <v>25000</v>
      </c>
      <c r="E38" s="353">
        <f>E39+E40+E41</f>
        <v>25000</v>
      </c>
      <c r="F38" s="353">
        <f>F39+F40+F41</f>
        <v>8077</v>
      </c>
      <c r="G38" s="428">
        <f t="shared" si="2"/>
        <v>32.308</v>
      </c>
      <c r="O38" s="80"/>
    </row>
    <row r="39" spans="1:15" ht="12.75">
      <c r="A39" s="339">
        <v>20</v>
      </c>
      <c r="B39" s="384" t="s">
        <v>535</v>
      </c>
      <c r="C39" s="386" t="s">
        <v>921</v>
      </c>
      <c r="D39" s="403">
        <v>19200</v>
      </c>
      <c r="E39" s="404">
        <v>19200</v>
      </c>
      <c r="F39" s="386">
        <v>5112</v>
      </c>
      <c r="G39" s="414">
        <f t="shared" si="2"/>
        <v>26.625</v>
      </c>
      <c r="O39" s="80"/>
    </row>
    <row r="40" spans="1:15" ht="12.75">
      <c r="A40" s="339">
        <v>20</v>
      </c>
      <c r="B40" s="385" t="s">
        <v>537</v>
      </c>
      <c r="C40" s="387" t="s">
        <v>922</v>
      </c>
      <c r="D40" s="403">
        <v>4300</v>
      </c>
      <c r="E40" s="404">
        <v>4300</v>
      </c>
      <c r="F40" s="386">
        <v>2205</v>
      </c>
      <c r="G40" s="414">
        <f t="shared" si="2"/>
        <v>51.27906976744187</v>
      </c>
      <c r="O40" s="80"/>
    </row>
    <row r="41" spans="1:256" s="28" customFormat="1" ht="12.75">
      <c r="A41" s="130" t="s">
        <v>1009</v>
      </c>
      <c r="B41" s="385" t="s">
        <v>538</v>
      </c>
      <c r="C41" s="388" t="s">
        <v>925</v>
      </c>
      <c r="D41" s="405">
        <v>1500</v>
      </c>
      <c r="E41" s="417">
        <v>1500</v>
      </c>
      <c r="F41" s="646">
        <v>760</v>
      </c>
      <c r="G41" s="414">
        <f t="shared" si="2"/>
        <v>50.66666666666667</v>
      </c>
      <c r="O41" s="80"/>
      <c r="P41" s="15"/>
      <c r="Q41" s="15"/>
      <c r="R41" s="15"/>
      <c r="S41" s="15"/>
      <c r="T41" s="15"/>
      <c r="U41" s="149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</row>
    <row r="42" spans="1:256" s="28" customFormat="1" ht="23.25" customHeight="1">
      <c r="A42" s="145" t="s">
        <v>1009</v>
      </c>
      <c r="B42" s="141">
        <v>1019</v>
      </c>
      <c r="C42" s="378" t="s">
        <v>659</v>
      </c>
      <c r="D42" s="172">
        <v>0</v>
      </c>
      <c r="E42" s="332">
        <v>840</v>
      </c>
      <c r="F42" s="332">
        <v>195</v>
      </c>
      <c r="G42" s="173">
        <f t="shared" si="2"/>
        <v>23.214285714285715</v>
      </c>
      <c r="O42" s="80"/>
      <c r="P42" s="15"/>
      <c r="Q42" s="15"/>
      <c r="R42" s="15"/>
      <c r="S42" s="15"/>
      <c r="T42" s="15"/>
      <c r="U42" s="149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</row>
    <row r="43" spans="1:256" s="28" customFormat="1" ht="12.75">
      <c r="A43" s="359"/>
      <c r="B43" s="355"/>
      <c r="C43" s="356" t="s">
        <v>383</v>
      </c>
      <c r="D43" s="357">
        <f>SUM(D35:D41)-D38</f>
        <v>25650</v>
      </c>
      <c r="E43" s="357">
        <f>SUM(E35:E42)-E38</f>
        <v>26490</v>
      </c>
      <c r="F43" s="407">
        <f>SUM(F35:F42)-F38</f>
        <v>8413</v>
      </c>
      <c r="G43" s="358">
        <f t="shared" si="2"/>
        <v>31.759154397885997</v>
      </c>
      <c r="O43" s="80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5"/>
      <c r="DE43" s="15"/>
      <c r="DF43" s="15"/>
      <c r="DG43" s="15"/>
      <c r="DH43" s="15"/>
      <c r="DI43" s="15"/>
      <c r="DJ43" s="15"/>
      <c r="DK43" s="15"/>
      <c r="DL43" s="15"/>
      <c r="DM43" s="15"/>
      <c r="DN43" s="15"/>
      <c r="DO43" s="15"/>
      <c r="DP43" s="15"/>
      <c r="DQ43" s="15"/>
      <c r="DR43" s="15"/>
      <c r="DS43" s="15"/>
      <c r="DT43" s="15"/>
      <c r="DU43" s="15"/>
      <c r="DV43" s="15"/>
      <c r="DW43" s="15"/>
      <c r="DX43" s="15"/>
      <c r="DY43" s="15"/>
      <c r="DZ43" s="15"/>
      <c r="EA43" s="15"/>
      <c r="EB43" s="15"/>
      <c r="EC43" s="15"/>
      <c r="ED43" s="15"/>
      <c r="EE43" s="15"/>
      <c r="EF43" s="15"/>
      <c r="EG43" s="15"/>
      <c r="EH43" s="15"/>
      <c r="EI43" s="15"/>
      <c r="EJ43" s="15"/>
      <c r="EK43" s="15"/>
      <c r="EL43" s="15"/>
      <c r="EM43" s="15"/>
      <c r="EN43" s="15"/>
      <c r="EO43" s="15"/>
      <c r="EP43" s="15"/>
      <c r="EQ43" s="15"/>
      <c r="ER43" s="15"/>
      <c r="ES43" s="15"/>
      <c r="ET43" s="15"/>
      <c r="EU43" s="15"/>
      <c r="EV43" s="15"/>
      <c r="EW43" s="15"/>
      <c r="EX43" s="15"/>
      <c r="EY43" s="15"/>
      <c r="EZ43" s="15"/>
      <c r="FA43" s="15"/>
      <c r="FB43" s="15"/>
      <c r="FC43" s="15"/>
      <c r="FD43" s="15"/>
      <c r="FE43" s="15"/>
      <c r="FF43" s="15"/>
      <c r="FG43" s="15"/>
      <c r="FH43" s="15"/>
      <c r="FI43" s="15"/>
      <c r="FJ43" s="15"/>
      <c r="FK43" s="15"/>
      <c r="FL43" s="15"/>
      <c r="FM43" s="15"/>
      <c r="FN43" s="15"/>
      <c r="FO43" s="15"/>
      <c r="FP43" s="15"/>
      <c r="FQ43" s="15"/>
      <c r="FR43" s="15"/>
      <c r="FS43" s="15"/>
      <c r="FT43" s="15"/>
      <c r="FU43" s="15"/>
      <c r="FV43" s="15"/>
      <c r="FW43" s="15"/>
      <c r="FX43" s="15"/>
      <c r="FY43" s="15"/>
      <c r="FZ43" s="15"/>
      <c r="GA43" s="15"/>
      <c r="GB43" s="15"/>
      <c r="GC43" s="15"/>
      <c r="GD43" s="15"/>
      <c r="GE43" s="15"/>
      <c r="GF43" s="15"/>
      <c r="GG43" s="15"/>
      <c r="GH43" s="15"/>
      <c r="GI43" s="15"/>
      <c r="GJ43" s="15"/>
      <c r="GK43" s="15"/>
      <c r="GL43" s="15"/>
      <c r="GM43" s="15"/>
      <c r="GN43" s="15"/>
      <c r="GO43" s="15"/>
      <c r="GP43" s="15"/>
      <c r="GQ43" s="15"/>
      <c r="GR43" s="15"/>
      <c r="GS43" s="15"/>
      <c r="GT43" s="15"/>
      <c r="GU43" s="15"/>
      <c r="GV43" s="15"/>
      <c r="GW43" s="15"/>
      <c r="GX43" s="15"/>
      <c r="GY43" s="15"/>
      <c r="GZ43" s="15"/>
      <c r="HA43" s="15"/>
      <c r="HB43" s="15"/>
      <c r="HC43" s="15"/>
      <c r="HD43" s="15"/>
      <c r="HE43" s="15"/>
      <c r="HF43" s="15"/>
      <c r="HG43" s="15"/>
      <c r="HH43" s="15"/>
      <c r="HI43" s="15"/>
      <c r="HJ43" s="15"/>
      <c r="HK43" s="15"/>
      <c r="HL43" s="15"/>
      <c r="HM43" s="15"/>
      <c r="HN43" s="15"/>
      <c r="HO43" s="15"/>
      <c r="HP43" s="15"/>
      <c r="HQ43" s="15"/>
      <c r="HR43" s="15"/>
      <c r="HS43" s="15"/>
      <c r="HT43" s="15"/>
      <c r="HU43" s="15"/>
      <c r="HV43" s="15"/>
      <c r="HW43" s="15"/>
      <c r="HX43" s="15"/>
      <c r="HY43" s="15"/>
      <c r="HZ43" s="15"/>
      <c r="IA43" s="15"/>
      <c r="IB43" s="15"/>
      <c r="IC43" s="15"/>
      <c r="ID43" s="15"/>
      <c r="IE43" s="15"/>
      <c r="IF43" s="15"/>
      <c r="IG43" s="15"/>
      <c r="IH43" s="15"/>
      <c r="II43" s="15"/>
      <c r="IJ43" s="15"/>
      <c r="IK43" s="15"/>
      <c r="IL43" s="15"/>
      <c r="IM43" s="15"/>
      <c r="IN43" s="15"/>
      <c r="IO43" s="15"/>
      <c r="IP43" s="15"/>
      <c r="IQ43" s="15"/>
      <c r="IR43" s="15"/>
      <c r="IS43" s="15"/>
      <c r="IT43" s="15"/>
      <c r="IU43" s="15"/>
      <c r="IV43" s="15"/>
    </row>
    <row r="44" spans="1:256" s="28" customFormat="1" ht="6.75" customHeight="1">
      <c r="A44" s="16"/>
      <c r="B44" s="67"/>
      <c r="C44" s="176"/>
      <c r="D44" s="177"/>
      <c r="E44" s="70"/>
      <c r="F44" s="331"/>
      <c r="G44" s="179"/>
      <c r="O44" s="80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</row>
    <row r="45" spans="1:256" s="28" customFormat="1" ht="12.75">
      <c r="A45" s="785" t="s">
        <v>179</v>
      </c>
      <c r="B45" s="785"/>
      <c r="C45" s="785"/>
      <c r="D45" s="16"/>
      <c r="E45" s="67"/>
      <c r="F45" s="494"/>
      <c r="G45" s="177"/>
      <c r="H45" s="70"/>
      <c r="I45" s="178"/>
      <c r="J45" s="179"/>
      <c r="R45" s="80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5"/>
      <c r="DE45" s="15"/>
      <c r="DF45" s="15"/>
      <c r="DG45" s="15"/>
      <c r="DH45" s="15"/>
      <c r="DI45" s="15"/>
      <c r="DJ45" s="15"/>
      <c r="DK45" s="15"/>
      <c r="DL45" s="15"/>
      <c r="DM45" s="15"/>
      <c r="DN45" s="15"/>
      <c r="DO45" s="15"/>
      <c r="DP45" s="15"/>
      <c r="DQ45" s="15"/>
      <c r="DR45" s="15"/>
      <c r="DS45" s="15"/>
      <c r="DT45" s="15"/>
      <c r="DU45" s="15"/>
      <c r="DV45" s="15"/>
      <c r="DW45" s="15"/>
      <c r="DX45" s="15"/>
      <c r="DY45" s="15"/>
      <c r="DZ45" s="15"/>
      <c r="EA45" s="15"/>
      <c r="EB45" s="15"/>
      <c r="EC45" s="15"/>
      <c r="ED45" s="15"/>
      <c r="EE45" s="15"/>
      <c r="EF45" s="15"/>
      <c r="EG45" s="15"/>
      <c r="EH45" s="15"/>
      <c r="EI45" s="15"/>
      <c r="EJ45" s="15"/>
      <c r="EK45" s="15"/>
      <c r="EL45" s="15"/>
      <c r="EM45" s="15"/>
      <c r="EN45" s="15"/>
      <c r="EO45" s="15"/>
      <c r="EP45" s="15"/>
      <c r="EQ45" s="15"/>
      <c r="ER45" s="15"/>
      <c r="ES45" s="15"/>
      <c r="ET45" s="15"/>
      <c r="EU45" s="15"/>
      <c r="EV45" s="15"/>
      <c r="EW45" s="15"/>
      <c r="EX45" s="15"/>
      <c r="EY45" s="15"/>
      <c r="EZ45" s="15"/>
      <c r="FA45" s="15"/>
      <c r="FB45" s="15"/>
      <c r="FC45" s="15"/>
      <c r="FD45" s="15"/>
      <c r="FE45" s="15"/>
      <c r="FF45" s="15"/>
      <c r="FG45" s="15"/>
      <c r="FH45" s="15"/>
      <c r="FI45" s="15"/>
      <c r="FJ45" s="15"/>
      <c r="FK45" s="15"/>
      <c r="FL45" s="15"/>
      <c r="FM45" s="15"/>
      <c r="FN45" s="15"/>
      <c r="FO45" s="15"/>
      <c r="FP45" s="15"/>
      <c r="FQ45" s="15"/>
      <c r="FR45" s="15"/>
      <c r="FS45" s="15"/>
      <c r="FT45" s="15"/>
      <c r="FU45" s="15"/>
      <c r="FV45" s="15"/>
      <c r="FW45" s="15"/>
      <c r="FX45" s="15"/>
      <c r="FY45" s="15"/>
      <c r="FZ45" s="15"/>
      <c r="GA45" s="15"/>
      <c r="GB45" s="15"/>
      <c r="GC45" s="15"/>
      <c r="GD45" s="15"/>
      <c r="GE45" s="15"/>
      <c r="GF45" s="15"/>
      <c r="GG45" s="15"/>
      <c r="GH45" s="15"/>
      <c r="GI45" s="15"/>
      <c r="GJ45" s="15"/>
      <c r="GK45" s="15"/>
      <c r="GL45" s="15"/>
      <c r="GM45" s="15"/>
      <c r="GN45" s="15"/>
      <c r="GO45" s="15"/>
      <c r="GP45" s="15"/>
      <c r="GQ45" s="15"/>
      <c r="GR45" s="15"/>
      <c r="GS45" s="15"/>
      <c r="GT45" s="15"/>
      <c r="GU45" s="15"/>
      <c r="GV45" s="15"/>
      <c r="GW45" s="15"/>
      <c r="GX45" s="15"/>
      <c r="GY45" s="15"/>
      <c r="GZ45" s="15"/>
      <c r="HA45" s="15"/>
      <c r="HB45" s="15"/>
      <c r="HC45" s="15"/>
      <c r="HD45" s="15"/>
      <c r="HE45" s="15"/>
      <c r="HF45" s="15"/>
      <c r="HG45" s="15"/>
      <c r="HH45" s="15"/>
      <c r="HI45" s="15"/>
      <c r="HJ45" s="15"/>
      <c r="HK45" s="15"/>
      <c r="HL45" s="15"/>
      <c r="HM45" s="15"/>
      <c r="HN45" s="15"/>
      <c r="HO45" s="15"/>
      <c r="HP45" s="15"/>
      <c r="HQ45" s="15"/>
      <c r="HR45" s="15"/>
      <c r="HS45" s="15"/>
      <c r="HT45" s="15"/>
      <c r="HU45" s="15"/>
      <c r="HV45" s="15"/>
      <c r="HW45" s="15"/>
      <c r="HX45" s="15"/>
      <c r="HY45" s="15"/>
      <c r="HZ45" s="15"/>
      <c r="IA45" s="15"/>
      <c r="IB45" s="15"/>
      <c r="IC45" s="15"/>
      <c r="ID45" s="15"/>
      <c r="IE45" s="15"/>
      <c r="IF45" s="15"/>
      <c r="IG45" s="15"/>
      <c r="IH45" s="15"/>
      <c r="II45" s="15"/>
      <c r="IJ45" s="15"/>
      <c r="IK45" s="15"/>
      <c r="IL45" s="15"/>
      <c r="IM45" s="15"/>
      <c r="IN45" s="15"/>
      <c r="IO45" s="15"/>
      <c r="IP45" s="15"/>
      <c r="IQ45" s="15"/>
      <c r="IR45" s="15"/>
      <c r="IS45" s="15"/>
      <c r="IT45" s="15"/>
      <c r="IU45" s="15"/>
      <c r="IV45" s="15"/>
    </row>
    <row r="46" spans="1:256" s="28" customFormat="1" ht="6.75" customHeight="1">
      <c r="A46" s="513"/>
      <c r="B46" s="513"/>
      <c r="C46" s="513"/>
      <c r="D46" s="16"/>
      <c r="E46" s="67"/>
      <c r="F46" s="494"/>
      <c r="G46" s="177"/>
      <c r="H46" s="70"/>
      <c r="I46" s="178"/>
      <c r="J46" s="179"/>
      <c r="R46" s="80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</row>
    <row r="47" spans="1:256" s="28" customFormat="1" ht="26.25" customHeight="1">
      <c r="A47" s="7" t="s">
        <v>1006</v>
      </c>
      <c r="B47" s="7" t="s">
        <v>1007</v>
      </c>
      <c r="C47" s="5" t="s">
        <v>1008</v>
      </c>
      <c r="D47" s="51" t="s">
        <v>50</v>
      </c>
      <c r="E47" s="58" t="s">
        <v>52</v>
      </c>
      <c r="F47" s="5" t="s">
        <v>978</v>
      </c>
      <c r="G47" s="50" t="s">
        <v>53</v>
      </c>
      <c r="O47" s="80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</row>
    <row r="48" spans="1:256" s="28" customFormat="1" ht="36" customHeight="1">
      <c r="A48" s="145">
        <v>20</v>
      </c>
      <c r="B48" s="141">
        <v>2310</v>
      </c>
      <c r="C48" s="378" t="s">
        <v>662</v>
      </c>
      <c r="D48" s="172">
        <v>21300</v>
      </c>
      <c r="E48" s="332">
        <v>14300</v>
      </c>
      <c r="F48" s="332">
        <v>5529</v>
      </c>
      <c r="G48" s="173">
        <f>F48/E48*100</f>
        <v>38.66433566433567</v>
      </c>
      <c r="O48" s="80"/>
      <c r="P48" s="15"/>
      <c r="Q48" s="15"/>
      <c r="R48" s="15"/>
      <c r="S48" s="15"/>
      <c r="T48" s="149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  <c r="IA48" s="15"/>
      <c r="IB48" s="15"/>
      <c r="IC48" s="15"/>
      <c r="ID48" s="15"/>
      <c r="IE48" s="15"/>
      <c r="IF48" s="15"/>
      <c r="IG48" s="15"/>
      <c r="IH48" s="15"/>
      <c r="II48" s="15"/>
      <c r="IJ48" s="15"/>
      <c r="IK48" s="15"/>
      <c r="IL48" s="15"/>
      <c r="IM48" s="15"/>
      <c r="IN48" s="15"/>
      <c r="IO48" s="15"/>
      <c r="IP48" s="15"/>
      <c r="IQ48" s="15"/>
      <c r="IR48" s="15"/>
      <c r="IS48" s="15"/>
      <c r="IT48" s="15"/>
      <c r="IU48" s="15"/>
      <c r="IV48" s="15"/>
    </row>
    <row r="49" spans="1:256" s="188" customFormat="1" ht="23.25" customHeight="1">
      <c r="A49" s="145">
        <v>20</v>
      </c>
      <c r="B49" s="141">
        <v>2321</v>
      </c>
      <c r="C49" s="132" t="s">
        <v>1049</v>
      </c>
      <c r="D49" s="172">
        <v>46700</v>
      </c>
      <c r="E49" s="332">
        <v>46700</v>
      </c>
      <c r="F49" s="332">
        <v>9512</v>
      </c>
      <c r="G49" s="173">
        <f>F49/E49*100</f>
        <v>20.36830835117773</v>
      </c>
      <c r="O49" s="189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189"/>
      <c r="AC49" s="189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9"/>
      <c r="AU49" s="189"/>
      <c r="AV49" s="189"/>
      <c r="AW49" s="189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9"/>
      <c r="BL49" s="189"/>
      <c r="BM49" s="189"/>
      <c r="BN49" s="189"/>
      <c r="BO49" s="189"/>
      <c r="BP49" s="189"/>
      <c r="BQ49" s="189"/>
      <c r="BR49" s="189"/>
      <c r="BS49" s="189"/>
      <c r="BT49" s="189"/>
      <c r="BU49" s="189"/>
      <c r="BV49" s="189"/>
      <c r="BW49" s="189"/>
      <c r="BX49" s="189"/>
      <c r="BY49" s="189"/>
      <c r="BZ49" s="189"/>
      <c r="CA49" s="189"/>
      <c r="CB49" s="189"/>
      <c r="CC49" s="189"/>
      <c r="CD49" s="189"/>
      <c r="CE49" s="189"/>
      <c r="CF49" s="189"/>
      <c r="CG49" s="189"/>
      <c r="CH49" s="189"/>
      <c r="CI49" s="189"/>
      <c r="CJ49" s="189"/>
      <c r="CK49" s="189"/>
      <c r="CL49" s="189"/>
      <c r="CM49" s="189"/>
      <c r="CN49" s="189"/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89"/>
      <c r="DG49" s="189"/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89"/>
      <c r="DX49" s="189"/>
      <c r="DY49" s="189"/>
      <c r="DZ49" s="189"/>
      <c r="EA49" s="189"/>
      <c r="EB49" s="189"/>
      <c r="EC49" s="189"/>
      <c r="ED49" s="189"/>
      <c r="EE49" s="189"/>
      <c r="EF49" s="189"/>
      <c r="EG49" s="189"/>
      <c r="EH49" s="189"/>
      <c r="EI49" s="189"/>
      <c r="EJ49" s="189"/>
      <c r="EK49" s="189"/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89"/>
      <c r="EW49" s="189"/>
      <c r="EX49" s="189"/>
      <c r="EY49" s="189"/>
      <c r="EZ49" s="189"/>
      <c r="FA49" s="189"/>
      <c r="FB49" s="189"/>
      <c r="FC49" s="189"/>
      <c r="FD49" s="189"/>
      <c r="FE49" s="189"/>
      <c r="FF49" s="189"/>
      <c r="FG49" s="189"/>
      <c r="FH49" s="189"/>
      <c r="FI49" s="189"/>
      <c r="FJ49" s="189"/>
      <c r="FK49" s="189"/>
      <c r="FL49" s="189"/>
      <c r="FM49" s="189"/>
      <c r="FN49" s="189"/>
      <c r="FO49" s="189"/>
      <c r="FP49" s="189"/>
      <c r="FQ49" s="189"/>
      <c r="FR49" s="189"/>
      <c r="FS49" s="189"/>
      <c r="FT49" s="189"/>
      <c r="FU49" s="189"/>
      <c r="FV49" s="189"/>
      <c r="FW49" s="189"/>
      <c r="FX49" s="189"/>
      <c r="FY49" s="189"/>
      <c r="FZ49" s="189"/>
      <c r="GA49" s="189"/>
      <c r="GB49" s="189"/>
      <c r="GC49" s="189"/>
      <c r="GD49" s="189"/>
      <c r="GE49" s="189"/>
      <c r="GF49" s="189"/>
      <c r="GG49" s="189"/>
      <c r="GH49" s="189"/>
      <c r="GI49" s="189"/>
      <c r="GJ49" s="189"/>
      <c r="GK49" s="189"/>
      <c r="GL49" s="189"/>
      <c r="GM49" s="189"/>
      <c r="GN49" s="189"/>
      <c r="GO49" s="189"/>
      <c r="GP49" s="189"/>
      <c r="GQ49" s="189"/>
      <c r="GR49" s="189"/>
      <c r="GS49" s="189"/>
      <c r="GT49" s="189"/>
      <c r="GU49" s="189"/>
      <c r="GV49" s="189"/>
      <c r="GW49" s="189"/>
      <c r="GX49" s="189"/>
      <c r="GY49" s="189"/>
      <c r="GZ49" s="189"/>
      <c r="HA49" s="189"/>
      <c r="HB49" s="189"/>
      <c r="HC49" s="189"/>
      <c r="HD49" s="189"/>
      <c r="HE49" s="189"/>
      <c r="HF49" s="189"/>
      <c r="HG49" s="189"/>
      <c r="HH49" s="189"/>
      <c r="HI49" s="189"/>
      <c r="HJ49" s="189"/>
      <c r="HK49" s="189"/>
      <c r="HL49" s="189"/>
      <c r="HM49" s="189"/>
      <c r="HN49" s="189"/>
      <c r="HO49" s="189"/>
      <c r="HP49" s="189"/>
      <c r="HQ49" s="189"/>
      <c r="HR49" s="189"/>
      <c r="HS49" s="189"/>
      <c r="HT49" s="189"/>
      <c r="HU49" s="189"/>
      <c r="HV49" s="189"/>
      <c r="HW49" s="189"/>
      <c r="HX49" s="189"/>
      <c r="HY49" s="189"/>
      <c r="HZ49" s="189"/>
      <c r="IA49" s="189"/>
      <c r="IB49" s="189"/>
      <c r="IC49" s="189"/>
      <c r="ID49" s="189"/>
      <c r="IE49" s="189"/>
      <c r="IF49" s="189"/>
      <c r="IG49" s="189"/>
      <c r="IH49" s="189"/>
      <c r="II49" s="189"/>
      <c r="IJ49" s="189"/>
      <c r="IK49" s="189"/>
      <c r="IL49" s="189"/>
      <c r="IM49" s="189"/>
      <c r="IN49" s="189"/>
      <c r="IO49" s="189"/>
      <c r="IP49" s="189"/>
      <c r="IQ49" s="189"/>
      <c r="IR49" s="189"/>
      <c r="IS49" s="189"/>
      <c r="IT49" s="189"/>
      <c r="IU49" s="189"/>
      <c r="IV49" s="189"/>
    </row>
    <row r="50" spans="1:256" s="188" customFormat="1" ht="24" customHeight="1">
      <c r="A50" s="145" t="s">
        <v>1009</v>
      </c>
      <c r="B50" s="141">
        <v>2339</v>
      </c>
      <c r="C50" s="132" t="s">
        <v>1048</v>
      </c>
      <c r="D50" s="172">
        <v>1000</v>
      </c>
      <c r="E50" s="332">
        <v>579</v>
      </c>
      <c r="F50" s="332">
        <v>229</v>
      </c>
      <c r="G50" s="173">
        <f>F50/E50*100</f>
        <v>39.55094991364421</v>
      </c>
      <c r="O50" s="189"/>
      <c r="P50" s="189"/>
      <c r="Q50" s="189"/>
      <c r="R50" s="189"/>
      <c r="S50" s="189"/>
      <c r="T50" s="189"/>
      <c r="U50" s="189"/>
      <c r="V50" s="189"/>
      <c r="W50" s="189" t="s">
        <v>71</v>
      </c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89"/>
      <c r="BQ50" s="189"/>
      <c r="BR50" s="189"/>
      <c r="BS50" s="189"/>
      <c r="BT50" s="189"/>
      <c r="BU50" s="189"/>
      <c r="BV50" s="189"/>
      <c r="BW50" s="189"/>
      <c r="BX50" s="189"/>
      <c r="BY50" s="189"/>
      <c r="BZ50" s="189"/>
      <c r="CA50" s="189"/>
      <c r="CB50" s="189"/>
      <c r="CC50" s="189"/>
      <c r="CD50" s="189"/>
      <c r="CE50" s="189"/>
      <c r="CF50" s="189"/>
      <c r="CG50" s="189"/>
      <c r="CH50" s="189"/>
      <c r="CI50" s="189"/>
      <c r="CJ50" s="189"/>
      <c r="CK50" s="189"/>
      <c r="CL50" s="189"/>
      <c r="CM50" s="189"/>
      <c r="CN50" s="189"/>
      <c r="CO50" s="189"/>
      <c r="CP50" s="189"/>
      <c r="CQ50" s="189"/>
      <c r="CR50" s="189"/>
      <c r="CS50" s="189"/>
      <c r="CT50" s="189"/>
      <c r="CU50" s="189"/>
      <c r="CV50" s="189"/>
      <c r="CW50" s="189"/>
      <c r="CX50" s="189"/>
      <c r="CY50" s="189"/>
      <c r="CZ50" s="189"/>
      <c r="DA50" s="189"/>
      <c r="DB50" s="189"/>
      <c r="DC50" s="189"/>
      <c r="DD50" s="189"/>
      <c r="DE50" s="189"/>
      <c r="DF50" s="189"/>
      <c r="DG50" s="189"/>
      <c r="DH50" s="189"/>
      <c r="DI50" s="189"/>
      <c r="DJ50" s="189"/>
      <c r="DK50" s="189"/>
      <c r="DL50" s="189"/>
      <c r="DM50" s="189"/>
      <c r="DN50" s="189"/>
      <c r="DO50" s="189"/>
      <c r="DP50" s="189"/>
      <c r="DQ50" s="189"/>
      <c r="DR50" s="189"/>
      <c r="DS50" s="189"/>
      <c r="DT50" s="189"/>
      <c r="DU50" s="189"/>
      <c r="DV50" s="189"/>
      <c r="DW50" s="189"/>
      <c r="DX50" s="189"/>
      <c r="DY50" s="189"/>
      <c r="DZ50" s="189"/>
      <c r="EA50" s="189"/>
      <c r="EB50" s="189"/>
      <c r="EC50" s="189"/>
      <c r="ED50" s="189"/>
      <c r="EE50" s="189"/>
      <c r="EF50" s="189"/>
      <c r="EG50" s="189"/>
      <c r="EH50" s="189"/>
      <c r="EI50" s="189"/>
      <c r="EJ50" s="189"/>
      <c r="EK50" s="189"/>
      <c r="EL50" s="189"/>
      <c r="EM50" s="189"/>
      <c r="EN50" s="189"/>
      <c r="EO50" s="189"/>
      <c r="EP50" s="189"/>
      <c r="EQ50" s="189"/>
      <c r="ER50" s="189"/>
      <c r="ES50" s="189"/>
      <c r="ET50" s="189"/>
      <c r="EU50" s="189"/>
      <c r="EV50" s="189"/>
      <c r="EW50" s="189"/>
      <c r="EX50" s="189"/>
      <c r="EY50" s="189"/>
      <c r="EZ50" s="189"/>
      <c r="FA50" s="189"/>
      <c r="FB50" s="189"/>
      <c r="FC50" s="189"/>
      <c r="FD50" s="189"/>
      <c r="FE50" s="189"/>
      <c r="FF50" s="189"/>
      <c r="FG50" s="189"/>
      <c r="FH50" s="189"/>
      <c r="FI50" s="189"/>
      <c r="FJ50" s="189"/>
      <c r="FK50" s="189"/>
      <c r="FL50" s="189"/>
      <c r="FM50" s="189"/>
      <c r="FN50" s="189"/>
      <c r="FO50" s="189"/>
      <c r="FP50" s="189"/>
      <c r="FQ50" s="189"/>
      <c r="FR50" s="189"/>
      <c r="FS50" s="189"/>
      <c r="FT50" s="189"/>
      <c r="FU50" s="189"/>
      <c r="FV50" s="189"/>
      <c r="FW50" s="189"/>
      <c r="FX50" s="189"/>
      <c r="FY50" s="189"/>
      <c r="FZ50" s="189"/>
      <c r="GA50" s="189"/>
      <c r="GB50" s="189"/>
      <c r="GC50" s="189"/>
      <c r="GD50" s="189"/>
      <c r="GE50" s="189"/>
      <c r="GF50" s="189"/>
      <c r="GG50" s="189"/>
      <c r="GH50" s="189"/>
      <c r="GI50" s="189"/>
      <c r="GJ50" s="189"/>
      <c r="GK50" s="189"/>
      <c r="GL50" s="189"/>
      <c r="GM50" s="189"/>
      <c r="GN50" s="189"/>
      <c r="GO50" s="189"/>
      <c r="GP50" s="189"/>
      <c r="GQ50" s="189"/>
      <c r="GR50" s="189"/>
      <c r="GS50" s="189"/>
      <c r="GT50" s="189"/>
      <c r="GU50" s="189"/>
      <c r="GV50" s="189"/>
      <c r="GW50" s="189"/>
      <c r="GX50" s="189"/>
      <c r="GY50" s="189"/>
      <c r="GZ50" s="189"/>
      <c r="HA50" s="189"/>
      <c r="HB50" s="189"/>
      <c r="HC50" s="189"/>
      <c r="HD50" s="189"/>
      <c r="HE50" s="189"/>
      <c r="HF50" s="189"/>
      <c r="HG50" s="189"/>
      <c r="HH50" s="189"/>
      <c r="HI50" s="189"/>
      <c r="HJ50" s="189"/>
      <c r="HK50" s="189"/>
      <c r="HL50" s="189"/>
      <c r="HM50" s="189"/>
      <c r="HN50" s="189"/>
      <c r="HO50" s="189"/>
      <c r="HP50" s="189"/>
      <c r="HQ50" s="189"/>
      <c r="HR50" s="189"/>
      <c r="HS50" s="189"/>
      <c r="HT50" s="189"/>
      <c r="HU50" s="189"/>
      <c r="HV50" s="189"/>
      <c r="HW50" s="189"/>
      <c r="HX50" s="189"/>
      <c r="HY50" s="189"/>
      <c r="HZ50" s="189"/>
      <c r="IA50" s="189"/>
      <c r="IB50" s="189"/>
      <c r="IC50" s="189"/>
      <c r="ID50" s="189"/>
      <c r="IE50" s="189"/>
      <c r="IF50" s="189"/>
      <c r="IG50" s="189"/>
      <c r="IH50" s="189"/>
      <c r="II50" s="189"/>
      <c r="IJ50" s="189"/>
      <c r="IK50" s="189"/>
      <c r="IL50" s="189"/>
      <c r="IM50" s="189"/>
      <c r="IN50" s="189"/>
      <c r="IO50" s="189"/>
      <c r="IP50" s="189"/>
      <c r="IQ50" s="189"/>
      <c r="IR50" s="189"/>
      <c r="IS50" s="189"/>
      <c r="IT50" s="189"/>
      <c r="IU50" s="189"/>
      <c r="IV50" s="189"/>
    </row>
    <row r="51" spans="1:256" s="28" customFormat="1" ht="36" customHeight="1">
      <c r="A51" s="145" t="s">
        <v>1009</v>
      </c>
      <c r="B51" s="141">
        <v>2399</v>
      </c>
      <c r="C51" s="478" t="s">
        <v>663</v>
      </c>
      <c r="D51" s="172">
        <v>1720</v>
      </c>
      <c r="E51" s="332">
        <v>1720</v>
      </c>
      <c r="F51" s="332">
        <v>0</v>
      </c>
      <c r="G51" s="173">
        <f>F51/E51*100</f>
        <v>0</v>
      </c>
      <c r="O51" s="80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  <c r="GF51" s="15"/>
      <c r="GG51" s="15"/>
      <c r="GH51" s="15"/>
      <c r="GI51" s="15"/>
      <c r="GJ51" s="15"/>
      <c r="GK51" s="15"/>
      <c r="GL51" s="15"/>
      <c r="GM51" s="15"/>
      <c r="GN51" s="15"/>
      <c r="GO51" s="15"/>
      <c r="GP51" s="15"/>
      <c r="GQ51" s="15"/>
      <c r="GR51" s="15"/>
      <c r="GS51" s="15"/>
      <c r="GT51" s="15"/>
      <c r="GU51" s="15"/>
      <c r="GV51" s="15"/>
      <c r="GW51" s="15"/>
      <c r="GX51" s="15"/>
      <c r="GY51" s="15"/>
      <c r="GZ51" s="15"/>
      <c r="HA51" s="15"/>
      <c r="HB51" s="15"/>
      <c r="HC51" s="15"/>
      <c r="HD51" s="15"/>
      <c r="HE51" s="15"/>
      <c r="HF51" s="15"/>
      <c r="HG51" s="15"/>
      <c r="HH51" s="15"/>
      <c r="HI51" s="15"/>
      <c r="HJ51" s="15"/>
      <c r="HK51" s="15"/>
      <c r="HL51" s="15"/>
      <c r="HM51" s="15"/>
      <c r="HN51" s="15"/>
      <c r="HO51" s="15"/>
      <c r="HP51" s="15"/>
      <c r="HQ51" s="15"/>
      <c r="HR51" s="15"/>
      <c r="HS51" s="15"/>
      <c r="HT51" s="15"/>
      <c r="HU51" s="15"/>
      <c r="HV51" s="15"/>
      <c r="HW51" s="15"/>
      <c r="HX51" s="15"/>
      <c r="HY51" s="15"/>
      <c r="HZ51" s="15"/>
      <c r="IA51" s="15"/>
      <c r="IB51" s="15"/>
      <c r="IC51" s="15"/>
      <c r="ID51" s="15"/>
      <c r="IE51" s="15"/>
      <c r="IF51" s="15"/>
      <c r="IG51" s="15"/>
      <c r="IH51" s="15"/>
      <c r="II51" s="15"/>
      <c r="IJ51" s="15"/>
      <c r="IK51" s="15"/>
      <c r="IL51" s="15"/>
      <c r="IM51" s="15"/>
      <c r="IN51" s="15"/>
      <c r="IO51" s="15"/>
      <c r="IP51" s="15"/>
      <c r="IQ51" s="15"/>
      <c r="IR51" s="15"/>
      <c r="IS51" s="15"/>
      <c r="IT51" s="15"/>
      <c r="IU51" s="15"/>
      <c r="IV51" s="15"/>
    </row>
    <row r="52" spans="1:256" s="28" customFormat="1" ht="12.75">
      <c r="A52" s="197"/>
      <c r="B52" s="214"/>
      <c r="C52" s="213" t="s">
        <v>384</v>
      </c>
      <c r="D52" s="198">
        <f>SUM(D48:D51)</f>
        <v>70720</v>
      </c>
      <c r="E52" s="198">
        <f>SUM(E48:E51)</f>
        <v>63299</v>
      </c>
      <c r="F52" s="322">
        <f>SUM(F48:F51)</f>
        <v>15270</v>
      </c>
      <c r="G52" s="118">
        <f>F52/E52*100</f>
        <v>24.123603848402027</v>
      </c>
      <c r="O52" s="80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  <c r="IA52" s="15"/>
      <c r="IB52" s="15"/>
      <c r="IC52" s="15"/>
      <c r="ID52" s="15"/>
      <c r="IE52" s="15"/>
      <c r="IF52" s="15"/>
      <c r="IG52" s="15"/>
      <c r="IH52" s="15"/>
      <c r="II52" s="15"/>
      <c r="IJ52" s="15"/>
      <c r="IK52" s="15"/>
      <c r="IL52" s="15"/>
      <c r="IM52" s="15"/>
      <c r="IN52" s="15"/>
      <c r="IO52" s="15"/>
      <c r="IP52" s="15"/>
      <c r="IQ52" s="15"/>
      <c r="IR52" s="15"/>
      <c r="IS52" s="15"/>
      <c r="IT52" s="15"/>
      <c r="IU52" s="15"/>
      <c r="IV52" s="15"/>
    </row>
    <row r="53" spans="1:256" s="28" customFormat="1" ht="7.5" customHeight="1">
      <c r="A53" s="16"/>
      <c r="B53" s="67"/>
      <c r="C53" s="201"/>
      <c r="D53" s="202"/>
      <c r="E53" s="203"/>
      <c r="F53" s="204"/>
      <c r="G53" s="205"/>
      <c r="O53" s="80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  <c r="IA53" s="15"/>
      <c r="IB53" s="15"/>
      <c r="IC53" s="15"/>
      <c r="ID53" s="15"/>
      <c r="IE53" s="15"/>
      <c r="IF53" s="15"/>
      <c r="IG53" s="15"/>
      <c r="IH53" s="15"/>
      <c r="II53" s="15"/>
      <c r="IJ53" s="15"/>
      <c r="IK53" s="15"/>
      <c r="IL53" s="15"/>
      <c r="IM53" s="15"/>
      <c r="IN53" s="15"/>
      <c r="IO53" s="15"/>
      <c r="IP53" s="15"/>
      <c r="IQ53" s="15"/>
      <c r="IR53" s="15"/>
      <c r="IS53" s="15"/>
      <c r="IT53" s="15"/>
      <c r="IU53" s="15"/>
      <c r="IV53" s="15"/>
    </row>
    <row r="54" spans="1:256" s="28" customFormat="1" ht="12.75">
      <c r="A54" s="206"/>
      <c r="B54" s="216"/>
      <c r="C54" s="215" t="s">
        <v>385</v>
      </c>
      <c r="D54" s="207">
        <f>D43+D52</f>
        <v>96370</v>
      </c>
      <c r="E54" s="208">
        <f>E43+E52</f>
        <v>89789</v>
      </c>
      <c r="F54" s="209">
        <f>F43+F52</f>
        <v>23683</v>
      </c>
      <c r="G54" s="10">
        <f>F54/E54*100</f>
        <v>26.376282172649212</v>
      </c>
      <c r="O54" s="80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</row>
    <row r="55" spans="1:256" s="28" customFormat="1" ht="6" customHeight="1">
      <c r="A55" s="16"/>
      <c r="B55" s="67"/>
      <c r="C55" s="201"/>
      <c r="D55" s="202"/>
      <c r="E55" s="203"/>
      <c r="F55" s="204"/>
      <c r="G55" s="205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  <c r="FH55" s="80"/>
      <c r="FI55" s="80"/>
      <c r="FJ55" s="80"/>
      <c r="FK55" s="80"/>
      <c r="FL55" s="80"/>
      <c r="FM55" s="80"/>
      <c r="FN55" s="80"/>
      <c r="FO55" s="80"/>
      <c r="FP55" s="80"/>
      <c r="FQ55" s="80"/>
      <c r="FR55" s="80"/>
      <c r="FS55" s="80"/>
      <c r="FT55" s="80"/>
      <c r="FU55" s="80"/>
      <c r="FV55" s="80"/>
      <c r="FW55" s="80"/>
      <c r="FX55" s="80"/>
      <c r="FY55" s="80"/>
      <c r="FZ55" s="80"/>
      <c r="GA55" s="80"/>
      <c r="GB55" s="80"/>
      <c r="GC55" s="80"/>
      <c r="GD55" s="80"/>
      <c r="GE55" s="80"/>
      <c r="GF55" s="80"/>
      <c r="GG55" s="80"/>
      <c r="GH55" s="80"/>
      <c r="GI55" s="80"/>
      <c r="GJ55" s="80"/>
      <c r="GK55" s="80"/>
      <c r="GL55" s="80"/>
      <c r="GM55" s="80"/>
      <c r="GN55" s="80"/>
      <c r="GO55" s="80"/>
      <c r="GP55" s="80"/>
      <c r="GQ55" s="80"/>
      <c r="GR55" s="80"/>
      <c r="GS55" s="80"/>
      <c r="GT55" s="80"/>
      <c r="GU55" s="80"/>
      <c r="GV55" s="80"/>
      <c r="GW55" s="80"/>
      <c r="GX55" s="80"/>
      <c r="GY55" s="80"/>
      <c r="GZ55" s="80"/>
      <c r="HA55" s="80"/>
      <c r="HB55" s="80"/>
      <c r="HC55" s="80"/>
      <c r="HD55" s="80"/>
      <c r="HE55" s="80"/>
      <c r="HF55" s="80"/>
      <c r="HG55" s="80"/>
      <c r="HH55" s="80"/>
      <c r="HI55" s="80"/>
      <c r="HJ55" s="80"/>
      <c r="HK55" s="80"/>
      <c r="HL55" s="80"/>
      <c r="HM55" s="80"/>
      <c r="HN55" s="80"/>
      <c r="HO55" s="80"/>
      <c r="HP55" s="80"/>
      <c r="HQ55" s="80"/>
      <c r="HR55" s="80"/>
      <c r="HS55" s="80"/>
      <c r="HT55" s="80"/>
      <c r="HU55" s="80"/>
      <c r="HV55" s="80"/>
      <c r="HW55" s="80"/>
      <c r="HX55" s="80"/>
      <c r="HY55" s="80"/>
      <c r="HZ55" s="80"/>
      <c r="IA55" s="80"/>
      <c r="IB55" s="80"/>
      <c r="IC55" s="80"/>
      <c r="ID55" s="80"/>
      <c r="IE55" s="80"/>
      <c r="IF55" s="80"/>
      <c r="IG55" s="80"/>
      <c r="IH55" s="80"/>
      <c r="II55" s="80"/>
      <c r="IJ55" s="80"/>
      <c r="IK55" s="80"/>
      <c r="IL55" s="80"/>
      <c r="IM55" s="80"/>
      <c r="IN55" s="80"/>
      <c r="IO55" s="80"/>
      <c r="IP55" s="80"/>
      <c r="IQ55" s="80"/>
      <c r="IR55" s="80"/>
      <c r="IS55" s="80"/>
      <c r="IT55" s="80"/>
      <c r="IU55" s="80"/>
      <c r="IV55" s="80"/>
    </row>
    <row r="56" spans="1:7" ht="15.75">
      <c r="A56" s="72" t="s">
        <v>189</v>
      </c>
      <c r="B56" s="28"/>
      <c r="C56" s="28"/>
      <c r="D56" s="80"/>
      <c r="E56" s="80"/>
      <c r="G56" s="28"/>
    </row>
    <row r="57" spans="1:256" s="119" customFormat="1" ht="7.5" customHeight="1">
      <c r="A57" s="72"/>
      <c r="B57" s="28"/>
      <c r="C57" s="28"/>
      <c r="D57" s="80"/>
      <c r="E57" s="80"/>
      <c r="F57" s="80"/>
      <c r="G57" s="28"/>
      <c r="H57" s="28"/>
      <c r="I57" s="28"/>
      <c r="J57" s="28"/>
      <c r="K57" s="28"/>
      <c r="L57" s="28"/>
      <c r="M57" s="28"/>
      <c r="N57" s="28"/>
      <c r="O57" s="80" t="s">
        <v>165</v>
      </c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</row>
    <row r="58" spans="1:256" s="119" customFormat="1" ht="14.25" customHeight="1">
      <c r="A58" s="770" t="s">
        <v>1103</v>
      </c>
      <c r="B58" s="770"/>
      <c r="C58" s="28"/>
      <c r="D58" s="80"/>
      <c r="E58" s="80"/>
      <c r="F58" s="80"/>
      <c r="G58" s="28"/>
      <c r="H58" s="28"/>
      <c r="I58" s="28"/>
      <c r="J58" s="28"/>
      <c r="K58" s="28"/>
      <c r="L58" s="28"/>
      <c r="M58" s="28"/>
      <c r="N58" s="28"/>
      <c r="O58" s="80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</row>
    <row r="59" spans="1:256" s="119" customFormat="1" ht="11.25" customHeight="1">
      <c r="A59" s="123" t="s">
        <v>664</v>
      </c>
      <c r="B59" s="28"/>
      <c r="C59" s="28"/>
      <c r="D59" s="80"/>
      <c r="E59" s="80"/>
      <c r="F59" s="80"/>
      <c r="G59" s="28"/>
      <c r="H59" s="28"/>
      <c r="I59" s="28"/>
      <c r="J59" s="28"/>
      <c r="K59" s="28"/>
      <c r="L59" s="28"/>
      <c r="M59" s="28"/>
      <c r="N59" s="28"/>
      <c r="O59" s="80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5"/>
      <c r="DE59" s="15"/>
      <c r="DF59" s="15"/>
      <c r="DG59" s="15"/>
      <c r="DH59" s="15"/>
      <c r="DI59" s="15"/>
      <c r="DJ59" s="15"/>
      <c r="DK59" s="15"/>
      <c r="DL59" s="15"/>
      <c r="DM59" s="15"/>
      <c r="DN59" s="15"/>
      <c r="DO59" s="15"/>
      <c r="DP59" s="15"/>
      <c r="DQ59" s="15"/>
      <c r="DR59" s="15"/>
      <c r="DS59" s="15"/>
      <c r="DT59" s="15"/>
      <c r="DU59" s="15"/>
      <c r="DV59" s="15"/>
      <c r="DW59" s="15"/>
      <c r="DX59" s="15"/>
      <c r="DY59" s="15"/>
      <c r="DZ59" s="15"/>
      <c r="EA59" s="15"/>
      <c r="EB59" s="15"/>
      <c r="EC59" s="15"/>
      <c r="ED59" s="15"/>
      <c r="EE59" s="15"/>
      <c r="EF59" s="15"/>
      <c r="EG59" s="15"/>
      <c r="EH59" s="15"/>
      <c r="EI59" s="15"/>
      <c r="EJ59" s="15"/>
      <c r="EK59" s="15"/>
      <c r="EL59" s="15"/>
      <c r="EM59" s="15"/>
      <c r="EN59" s="15"/>
      <c r="EO59" s="15"/>
      <c r="EP59" s="15"/>
      <c r="EQ59" s="15"/>
      <c r="ER59" s="15"/>
      <c r="ES59" s="15"/>
      <c r="ET59" s="15"/>
      <c r="EU59" s="15"/>
      <c r="EV59" s="15"/>
      <c r="EW59" s="15"/>
      <c r="EX59" s="15"/>
      <c r="EY59" s="15"/>
      <c r="EZ59" s="15"/>
      <c r="FA59" s="15"/>
      <c r="FB59" s="15"/>
      <c r="FC59" s="15"/>
      <c r="FD59" s="15"/>
      <c r="FE59" s="15"/>
      <c r="FF59" s="15"/>
      <c r="FG59" s="15"/>
      <c r="FH59" s="15"/>
      <c r="FI59" s="15"/>
      <c r="FJ59" s="15"/>
      <c r="FK59" s="15"/>
      <c r="FL59" s="15"/>
      <c r="FM59" s="15"/>
      <c r="FN59" s="15"/>
      <c r="FO59" s="15"/>
      <c r="FP59" s="15"/>
      <c r="FQ59" s="15"/>
      <c r="FR59" s="15"/>
      <c r="FS59" s="15"/>
      <c r="FT59" s="15"/>
      <c r="FU59" s="15"/>
      <c r="FV59" s="15"/>
      <c r="FW59" s="15"/>
      <c r="FX59" s="15"/>
      <c r="FY59" s="15"/>
      <c r="FZ59" s="15"/>
      <c r="GA59" s="15"/>
      <c r="GB59" s="15"/>
      <c r="GC59" s="15"/>
      <c r="GD59" s="15"/>
      <c r="GE59" s="15"/>
      <c r="GF59" s="15"/>
      <c r="GG59" s="15"/>
      <c r="GH59" s="15"/>
      <c r="GI59" s="15"/>
      <c r="GJ59" s="15"/>
      <c r="GK59" s="15"/>
      <c r="GL59" s="15"/>
      <c r="GM59" s="15"/>
      <c r="GN59" s="15"/>
      <c r="GO59" s="15"/>
      <c r="GP59" s="15"/>
      <c r="GQ59" s="15"/>
      <c r="GR59" s="15"/>
      <c r="GS59" s="15"/>
      <c r="GT59" s="15"/>
      <c r="GU59" s="15"/>
      <c r="GV59" s="15"/>
      <c r="GW59" s="15"/>
      <c r="GX59" s="15"/>
      <c r="GY59" s="15"/>
      <c r="GZ59" s="15"/>
      <c r="HA59" s="15"/>
      <c r="HB59" s="15"/>
      <c r="HC59" s="15"/>
      <c r="HD59" s="15"/>
      <c r="HE59" s="15"/>
      <c r="HF59" s="15"/>
      <c r="HG59" s="15"/>
      <c r="HH59" s="15"/>
      <c r="HI59" s="15"/>
      <c r="HJ59" s="15"/>
      <c r="HK59" s="15"/>
      <c r="HL59" s="15"/>
      <c r="HM59" s="15"/>
      <c r="HN59" s="15"/>
      <c r="HO59" s="15"/>
      <c r="HP59" s="15"/>
      <c r="HQ59" s="15"/>
      <c r="HR59" s="15"/>
      <c r="HS59" s="15"/>
      <c r="HT59" s="15"/>
      <c r="HU59" s="15"/>
      <c r="HV59" s="15"/>
      <c r="HW59" s="15"/>
      <c r="HX59" s="15"/>
      <c r="HY59" s="15"/>
      <c r="HZ59" s="15"/>
      <c r="IA59" s="15"/>
      <c r="IB59" s="15"/>
      <c r="IC59" s="15"/>
      <c r="ID59" s="15"/>
      <c r="IE59" s="15"/>
      <c r="IF59" s="15"/>
      <c r="IG59" s="15"/>
      <c r="IH59" s="15"/>
      <c r="II59" s="15"/>
      <c r="IJ59" s="15"/>
      <c r="IK59" s="15"/>
      <c r="IL59" s="15"/>
      <c r="IM59" s="15"/>
      <c r="IN59" s="15"/>
      <c r="IO59" s="15"/>
      <c r="IP59" s="15"/>
      <c r="IQ59" s="15"/>
      <c r="IR59" s="15"/>
      <c r="IS59" s="15"/>
      <c r="IT59" s="15"/>
      <c r="IU59" s="15"/>
      <c r="IV59" s="15"/>
    </row>
    <row r="60" spans="1:256" s="119" customFormat="1" ht="6.75" customHeight="1">
      <c r="A60" s="123"/>
      <c r="B60" s="28"/>
      <c r="C60" s="28"/>
      <c r="D60" s="80"/>
      <c r="E60" s="80"/>
      <c r="F60" s="80"/>
      <c r="G60" s="28"/>
      <c r="H60" s="28"/>
      <c r="I60" s="28"/>
      <c r="J60" s="28"/>
      <c r="K60" s="28"/>
      <c r="L60" s="28"/>
      <c r="M60" s="28"/>
      <c r="N60" s="28"/>
      <c r="O60" s="80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  <c r="HU60" s="15"/>
      <c r="HV60" s="15"/>
      <c r="HW60" s="15"/>
      <c r="HX60" s="15"/>
      <c r="HY60" s="15"/>
      <c r="HZ60" s="15"/>
      <c r="IA60" s="15"/>
      <c r="IB60" s="15"/>
      <c r="IC60" s="15"/>
      <c r="ID60" s="15"/>
      <c r="IE60" s="15"/>
      <c r="IF60" s="15"/>
      <c r="IG60" s="15"/>
      <c r="IH60" s="15"/>
      <c r="II60" s="15"/>
      <c r="IJ60" s="15"/>
      <c r="IK60" s="15"/>
      <c r="IL60" s="15"/>
      <c r="IM60" s="15"/>
      <c r="IN60" s="15"/>
      <c r="IO60" s="15"/>
      <c r="IP60" s="15"/>
      <c r="IQ60" s="15"/>
      <c r="IR60" s="15"/>
      <c r="IS60" s="15"/>
      <c r="IT60" s="15"/>
      <c r="IU60" s="15"/>
      <c r="IV60" s="15"/>
    </row>
    <row r="61" spans="1:256" s="119" customFormat="1" ht="25.5" customHeight="1">
      <c r="A61" s="7" t="s">
        <v>1006</v>
      </c>
      <c r="B61" s="7" t="s">
        <v>1007</v>
      </c>
      <c r="C61" s="5" t="s">
        <v>1008</v>
      </c>
      <c r="D61" s="51" t="s">
        <v>50</v>
      </c>
      <c r="E61" s="58" t="s">
        <v>52</v>
      </c>
      <c r="F61" s="5" t="s">
        <v>978</v>
      </c>
      <c r="G61" s="50" t="s">
        <v>53</v>
      </c>
      <c r="H61" s="28"/>
      <c r="I61" s="28"/>
      <c r="J61" s="28"/>
      <c r="K61" s="28"/>
      <c r="L61" s="28"/>
      <c r="M61" s="28"/>
      <c r="N61" s="28"/>
      <c r="O61" s="80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15"/>
      <c r="DT61" s="15"/>
      <c r="DU61" s="15"/>
      <c r="DV61" s="15"/>
      <c r="DW61" s="15"/>
      <c r="DX61" s="15"/>
      <c r="DY61" s="15"/>
      <c r="DZ61" s="15"/>
      <c r="EA61" s="15"/>
      <c r="EB61" s="15"/>
      <c r="EC61" s="15"/>
      <c r="ED61" s="15"/>
      <c r="EE61" s="15"/>
      <c r="EF61" s="15"/>
      <c r="EG61" s="15"/>
      <c r="EH61" s="15"/>
      <c r="EI61" s="15"/>
      <c r="EJ61" s="15"/>
      <c r="EK61" s="15"/>
      <c r="EL61" s="15"/>
      <c r="EM61" s="15"/>
      <c r="EN61" s="15"/>
      <c r="EO61" s="15"/>
      <c r="EP61" s="15"/>
      <c r="EQ61" s="15"/>
      <c r="ER61" s="15"/>
      <c r="ES61" s="15"/>
      <c r="ET61" s="15"/>
      <c r="EU61" s="15"/>
      <c r="EV61" s="15"/>
      <c r="EW61" s="15"/>
      <c r="EX61" s="15"/>
      <c r="EY61" s="15"/>
      <c r="EZ61" s="15"/>
      <c r="FA61" s="15"/>
      <c r="FB61" s="15"/>
      <c r="FC61" s="15"/>
      <c r="FD61" s="15"/>
      <c r="FE61" s="15"/>
      <c r="FF61" s="15"/>
      <c r="FG61" s="15"/>
      <c r="FH61" s="15"/>
      <c r="FI61" s="15"/>
      <c r="FJ61" s="15"/>
      <c r="FK61" s="15"/>
      <c r="FL61" s="15"/>
      <c r="FM61" s="15"/>
      <c r="FN61" s="15"/>
      <c r="FO61" s="15"/>
      <c r="FP61" s="15"/>
      <c r="FQ61" s="15"/>
      <c r="FR61" s="15"/>
      <c r="FS61" s="15"/>
      <c r="FT61" s="15"/>
      <c r="FU61" s="15"/>
      <c r="FV61" s="15"/>
      <c r="FW61" s="15"/>
      <c r="FX61" s="15"/>
      <c r="FY61" s="15"/>
      <c r="FZ61" s="15"/>
      <c r="GA61" s="15"/>
      <c r="GB61" s="15"/>
      <c r="GC61" s="15"/>
      <c r="GD61" s="15"/>
      <c r="GE61" s="15"/>
      <c r="GF61" s="15"/>
      <c r="GG61" s="15"/>
      <c r="GH61" s="15"/>
      <c r="GI61" s="15"/>
      <c r="GJ61" s="15"/>
      <c r="GK61" s="15"/>
      <c r="GL61" s="15"/>
      <c r="GM61" s="15"/>
      <c r="GN61" s="15"/>
      <c r="GO61" s="15"/>
      <c r="GP61" s="15"/>
      <c r="GQ61" s="15"/>
      <c r="GR61" s="15"/>
      <c r="GS61" s="15"/>
      <c r="GT61" s="15"/>
      <c r="GU61" s="15"/>
      <c r="GV61" s="15"/>
      <c r="GW61" s="15"/>
      <c r="GX61" s="15"/>
      <c r="GY61" s="15"/>
      <c r="GZ61" s="15"/>
      <c r="HA61" s="15"/>
      <c r="HB61" s="15"/>
      <c r="HC61" s="15"/>
      <c r="HD61" s="15"/>
      <c r="HE61" s="15"/>
      <c r="HF61" s="15"/>
      <c r="HG61" s="15"/>
      <c r="HH61" s="15"/>
      <c r="HI61" s="15"/>
      <c r="HJ61" s="15"/>
      <c r="HK61" s="15"/>
      <c r="HL61" s="15"/>
      <c r="HM61" s="15"/>
      <c r="HN61" s="15"/>
      <c r="HO61" s="15"/>
      <c r="HP61" s="15"/>
      <c r="HQ61" s="15"/>
      <c r="HR61" s="15"/>
      <c r="HS61" s="15"/>
      <c r="HT61" s="15"/>
      <c r="HU61" s="15"/>
      <c r="HV61" s="15"/>
      <c r="HW61" s="15"/>
      <c r="HX61" s="15"/>
      <c r="HY61" s="15"/>
      <c r="HZ61" s="15"/>
      <c r="IA61" s="15"/>
      <c r="IB61" s="15"/>
      <c r="IC61" s="15"/>
      <c r="ID61" s="15"/>
      <c r="IE61" s="15"/>
      <c r="IF61" s="15"/>
      <c r="IG61" s="15"/>
      <c r="IH61" s="15"/>
      <c r="II61" s="15"/>
      <c r="IJ61" s="15"/>
      <c r="IK61" s="15"/>
      <c r="IL61" s="15"/>
      <c r="IM61" s="15"/>
      <c r="IN61" s="15"/>
      <c r="IO61" s="15"/>
      <c r="IP61" s="15"/>
      <c r="IQ61" s="15"/>
      <c r="IR61" s="15"/>
      <c r="IS61" s="15"/>
      <c r="IT61" s="15"/>
      <c r="IU61" s="15"/>
      <c r="IV61" s="15"/>
    </row>
    <row r="62" spans="1:256" s="119" customFormat="1" ht="12.75">
      <c r="A62" s="789" t="s">
        <v>1010</v>
      </c>
      <c r="B62" s="43">
        <v>3114</v>
      </c>
      <c r="C62" s="33" t="s">
        <v>1015</v>
      </c>
      <c r="D62" s="164">
        <v>15882</v>
      </c>
      <c r="E62" s="164">
        <v>16382</v>
      </c>
      <c r="F62" s="647">
        <v>11088</v>
      </c>
      <c r="G62" s="165">
        <f aca="true" t="shared" si="3" ref="G62:G73">F62/E62*100</f>
        <v>67.6840434623367</v>
      </c>
      <c r="H62" s="28"/>
      <c r="I62" s="28"/>
      <c r="J62" s="28"/>
      <c r="K62" s="28"/>
      <c r="L62" s="28"/>
      <c r="M62" s="28"/>
      <c r="N62" s="28"/>
      <c r="O62" s="80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15"/>
      <c r="DT62" s="15"/>
      <c r="DU62" s="15"/>
      <c r="DV62" s="15"/>
      <c r="DW62" s="15"/>
      <c r="DX62" s="15"/>
      <c r="DY62" s="15"/>
      <c r="DZ62" s="15"/>
      <c r="EA62" s="15"/>
      <c r="EB62" s="15"/>
      <c r="EC62" s="15"/>
      <c r="ED62" s="15"/>
      <c r="EE62" s="15"/>
      <c r="EF62" s="15"/>
      <c r="EG62" s="15"/>
      <c r="EH62" s="15"/>
      <c r="EI62" s="15"/>
      <c r="EJ62" s="15"/>
      <c r="EK62" s="15"/>
      <c r="EL62" s="15"/>
      <c r="EM62" s="15"/>
      <c r="EN62" s="15"/>
      <c r="EO62" s="15"/>
      <c r="EP62" s="15"/>
      <c r="EQ62" s="15"/>
      <c r="ER62" s="15"/>
      <c r="ES62" s="15"/>
      <c r="ET62" s="15"/>
      <c r="EU62" s="15"/>
      <c r="EV62" s="15"/>
      <c r="EW62" s="15"/>
      <c r="EX62" s="15"/>
      <c r="EY62" s="15"/>
      <c r="EZ62" s="15"/>
      <c r="FA62" s="15"/>
      <c r="FB62" s="15"/>
      <c r="FC62" s="15"/>
      <c r="FD62" s="15"/>
      <c r="FE62" s="15"/>
      <c r="FF62" s="15"/>
      <c r="FG62" s="15"/>
      <c r="FH62" s="15"/>
      <c r="FI62" s="15"/>
      <c r="FJ62" s="15"/>
      <c r="FK62" s="15"/>
      <c r="FL62" s="15"/>
      <c r="FM62" s="15"/>
      <c r="FN62" s="15"/>
      <c r="FO62" s="15"/>
      <c r="FP62" s="15"/>
      <c r="FQ62" s="15"/>
      <c r="FR62" s="15"/>
      <c r="FS62" s="15"/>
      <c r="FT62" s="15"/>
      <c r="FU62" s="15"/>
      <c r="FV62" s="15"/>
      <c r="FW62" s="15"/>
      <c r="FX62" s="15"/>
      <c r="FY62" s="15"/>
      <c r="FZ62" s="15"/>
      <c r="GA62" s="15"/>
      <c r="GB62" s="15"/>
      <c r="GC62" s="15"/>
      <c r="GD62" s="15"/>
      <c r="GE62" s="15"/>
      <c r="GF62" s="15"/>
      <c r="GG62" s="15"/>
      <c r="GH62" s="15"/>
      <c r="GI62" s="15"/>
      <c r="GJ62" s="15"/>
      <c r="GK62" s="15"/>
      <c r="GL62" s="15"/>
      <c r="GM62" s="15"/>
      <c r="GN62" s="15"/>
      <c r="GO62" s="15"/>
      <c r="GP62" s="15"/>
      <c r="GQ62" s="15"/>
      <c r="GR62" s="15"/>
      <c r="GS62" s="15"/>
      <c r="GT62" s="15"/>
      <c r="GU62" s="15"/>
      <c r="GV62" s="15"/>
      <c r="GW62" s="15"/>
      <c r="GX62" s="15"/>
      <c r="GY62" s="15"/>
      <c r="GZ62" s="15"/>
      <c r="HA62" s="15"/>
      <c r="HB62" s="15"/>
      <c r="HC62" s="15"/>
      <c r="HD62" s="15"/>
      <c r="HE62" s="15"/>
      <c r="HF62" s="15"/>
      <c r="HG62" s="15"/>
      <c r="HH62" s="15"/>
      <c r="HI62" s="15"/>
      <c r="HJ62" s="15"/>
      <c r="HK62" s="15"/>
      <c r="HL62" s="15"/>
      <c r="HM62" s="15"/>
      <c r="HN62" s="15"/>
      <c r="HO62" s="15"/>
      <c r="HP62" s="15"/>
      <c r="HQ62" s="15"/>
      <c r="HR62" s="15"/>
      <c r="HS62" s="15"/>
      <c r="HT62" s="15"/>
      <c r="HU62" s="15"/>
      <c r="HV62" s="15"/>
      <c r="HW62" s="15"/>
      <c r="HX62" s="15"/>
      <c r="HY62" s="15"/>
      <c r="HZ62" s="15"/>
      <c r="IA62" s="15"/>
      <c r="IB62" s="15"/>
      <c r="IC62" s="15"/>
      <c r="ID62" s="15"/>
      <c r="IE62" s="15"/>
      <c r="IF62" s="15"/>
      <c r="IG62" s="15"/>
      <c r="IH62" s="15"/>
      <c r="II62" s="15"/>
      <c r="IJ62" s="15"/>
      <c r="IK62" s="15"/>
      <c r="IL62" s="15"/>
      <c r="IM62" s="15"/>
      <c r="IN62" s="15"/>
      <c r="IO62" s="15"/>
      <c r="IP62" s="15"/>
      <c r="IQ62" s="15"/>
      <c r="IR62" s="15"/>
      <c r="IS62" s="15"/>
      <c r="IT62" s="15"/>
      <c r="IU62" s="15"/>
      <c r="IV62" s="15"/>
    </row>
    <row r="63" spans="1:256" s="119" customFormat="1" ht="11.25" customHeight="1">
      <c r="A63" s="789"/>
      <c r="B63" s="43">
        <v>3121</v>
      </c>
      <c r="C63" s="33" t="s">
        <v>1016</v>
      </c>
      <c r="D63" s="166">
        <v>56534</v>
      </c>
      <c r="E63" s="166">
        <v>56827</v>
      </c>
      <c r="F63" s="647">
        <v>37938</v>
      </c>
      <c r="G63" s="165">
        <f t="shared" si="3"/>
        <v>66.76051876748728</v>
      </c>
      <c r="H63" s="28"/>
      <c r="I63" s="28"/>
      <c r="J63" s="28"/>
      <c r="K63" s="28"/>
      <c r="L63" s="28"/>
      <c r="M63" s="28"/>
      <c r="N63" s="28"/>
      <c r="O63" s="80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  <c r="GF63" s="15"/>
      <c r="GG63" s="15"/>
      <c r="GH63" s="15"/>
      <c r="GI63" s="15"/>
      <c r="GJ63" s="15"/>
      <c r="GK63" s="15"/>
      <c r="GL63" s="15"/>
      <c r="GM63" s="15"/>
      <c r="GN63" s="15"/>
      <c r="GO63" s="15"/>
      <c r="GP63" s="15"/>
      <c r="GQ63" s="15"/>
      <c r="GR63" s="15"/>
      <c r="GS63" s="15"/>
      <c r="GT63" s="15"/>
      <c r="GU63" s="15"/>
      <c r="GV63" s="15"/>
      <c r="GW63" s="15"/>
      <c r="GX63" s="15"/>
      <c r="GY63" s="15"/>
      <c r="GZ63" s="15"/>
      <c r="HA63" s="15"/>
      <c r="HB63" s="15"/>
      <c r="HC63" s="15"/>
      <c r="HD63" s="15"/>
      <c r="HE63" s="15"/>
      <c r="HF63" s="15"/>
      <c r="HG63" s="15"/>
      <c r="HH63" s="15"/>
      <c r="HI63" s="15"/>
      <c r="HJ63" s="15"/>
      <c r="HK63" s="15"/>
      <c r="HL63" s="15"/>
      <c r="HM63" s="15"/>
      <c r="HN63" s="15"/>
      <c r="HO63" s="15"/>
      <c r="HP63" s="15"/>
      <c r="HQ63" s="15"/>
      <c r="HR63" s="15"/>
      <c r="HS63" s="15"/>
      <c r="HT63" s="15"/>
      <c r="HU63" s="15"/>
      <c r="HV63" s="15"/>
      <c r="HW63" s="15"/>
      <c r="HX63" s="15"/>
      <c r="HY63" s="15"/>
      <c r="HZ63" s="15"/>
      <c r="IA63" s="15"/>
      <c r="IB63" s="15"/>
      <c r="IC63" s="15"/>
      <c r="ID63" s="15"/>
      <c r="IE63" s="15"/>
      <c r="IF63" s="15"/>
      <c r="IG63" s="15"/>
      <c r="IH63" s="15"/>
      <c r="II63" s="15"/>
      <c r="IJ63" s="15"/>
      <c r="IK63" s="15"/>
      <c r="IL63" s="15"/>
      <c r="IM63" s="15"/>
      <c r="IN63" s="15"/>
      <c r="IO63" s="15"/>
      <c r="IP63" s="15"/>
      <c r="IQ63" s="15"/>
      <c r="IR63" s="15"/>
      <c r="IS63" s="15"/>
      <c r="IT63" s="15"/>
      <c r="IU63" s="15"/>
      <c r="IV63" s="15"/>
    </row>
    <row r="64" spans="1:256" s="119" customFormat="1" ht="12.75">
      <c r="A64" s="789"/>
      <c r="B64" s="43">
        <v>3122</v>
      </c>
      <c r="C64" s="33" t="s">
        <v>1017</v>
      </c>
      <c r="D64" s="166">
        <v>101767</v>
      </c>
      <c r="E64" s="166">
        <v>103515</v>
      </c>
      <c r="F64" s="647">
        <v>69199</v>
      </c>
      <c r="G64" s="165">
        <f t="shared" si="3"/>
        <v>66.84924890112543</v>
      </c>
      <c r="H64" s="28"/>
      <c r="I64" s="28"/>
      <c r="J64" s="28"/>
      <c r="K64" s="28"/>
      <c r="L64" s="28"/>
      <c r="M64" s="28"/>
      <c r="N64" s="28"/>
      <c r="O64" s="80"/>
      <c r="P64" s="15"/>
      <c r="Q64" s="15"/>
      <c r="R64" s="15"/>
      <c r="S64" s="15"/>
      <c r="T64" s="149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  <c r="IA64" s="15"/>
      <c r="IB64" s="15"/>
      <c r="IC64" s="15"/>
      <c r="ID64" s="15"/>
      <c r="IE64" s="15"/>
      <c r="IF64" s="15"/>
      <c r="IG64" s="15"/>
      <c r="IH64" s="15"/>
      <c r="II64" s="15"/>
      <c r="IJ64" s="15"/>
      <c r="IK64" s="15"/>
      <c r="IL64" s="15"/>
      <c r="IM64" s="15"/>
      <c r="IN64" s="15"/>
      <c r="IO64" s="15"/>
      <c r="IP64" s="15"/>
      <c r="IQ64" s="15"/>
      <c r="IR64" s="15"/>
      <c r="IS64" s="15"/>
      <c r="IT64" s="15"/>
      <c r="IU64" s="15"/>
      <c r="IV64" s="15"/>
    </row>
    <row r="65" spans="1:256" s="119" customFormat="1" ht="12.75">
      <c r="A65" s="789"/>
      <c r="B65" s="43">
        <v>3123</v>
      </c>
      <c r="C65" s="33" t="s">
        <v>1096</v>
      </c>
      <c r="D65" s="164">
        <v>126523</v>
      </c>
      <c r="E65" s="164">
        <v>125750</v>
      </c>
      <c r="F65" s="647">
        <v>83987</v>
      </c>
      <c r="G65" s="165">
        <f t="shared" si="3"/>
        <v>66.78886679920477</v>
      </c>
      <c r="H65" s="28"/>
      <c r="I65" s="28"/>
      <c r="J65" s="28"/>
      <c r="K65" s="28"/>
      <c r="L65" s="28"/>
      <c r="M65" s="28"/>
      <c r="N65" s="28"/>
      <c r="O65" s="80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  <c r="GF65" s="15"/>
      <c r="GG65" s="15"/>
      <c r="GH65" s="15"/>
      <c r="GI65" s="15"/>
      <c r="GJ65" s="15"/>
      <c r="GK65" s="15"/>
      <c r="GL65" s="15"/>
      <c r="GM65" s="15"/>
      <c r="GN65" s="15"/>
      <c r="GO65" s="15"/>
      <c r="GP65" s="15"/>
      <c r="GQ65" s="15"/>
      <c r="GR65" s="15"/>
      <c r="GS65" s="15"/>
      <c r="GT65" s="15"/>
      <c r="GU65" s="15"/>
      <c r="GV65" s="15"/>
      <c r="GW65" s="15"/>
      <c r="GX65" s="15"/>
      <c r="GY65" s="15"/>
      <c r="GZ65" s="15"/>
      <c r="HA65" s="15"/>
      <c r="HB65" s="15"/>
      <c r="HC65" s="15"/>
      <c r="HD65" s="15"/>
      <c r="HE65" s="15"/>
      <c r="HF65" s="15"/>
      <c r="HG65" s="15"/>
      <c r="HH65" s="15"/>
      <c r="HI65" s="15"/>
      <c r="HJ65" s="15"/>
      <c r="HK65" s="15"/>
      <c r="HL65" s="15"/>
      <c r="HM65" s="15"/>
      <c r="HN65" s="15"/>
      <c r="HO65" s="15"/>
      <c r="HP65" s="15"/>
      <c r="HQ65" s="15"/>
      <c r="HR65" s="15"/>
      <c r="HS65" s="15"/>
      <c r="HT65" s="15"/>
      <c r="HU65" s="15"/>
      <c r="HV65" s="15"/>
      <c r="HW65" s="15"/>
      <c r="HX65" s="15"/>
      <c r="HY65" s="15"/>
      <c r="HZ65" s="15"/>
      <c r="IA65" s="15"/>
      <c r="IB65" s="15"/>
      <c r="IC65" s="15"/>
      <c r="ID65" s="15"/>
      <c r="IE65" s="15"/>
      <c r="IF65" s="15"/>
      <c r="IG65" s="15"/>
      <c r="IH65" s="15"/>
      <c r="II65" s="15"/>
      <c r="IJ65" s="15"/>
      <c r="IK65" s="15"/>
      <c r="IL65" s="15"/>
      <c r="IM65" s="15"/>
      <c r="IN65" s="15"/>
      <c r="IO65" s="15"/>
      <c r="IP65" s="15"/>
      <c r="IQ65" s="15"/>
      <c r="IR65" s="15"/>
      <c r="IS65" s="15"/>
      <c r="IT65" s="15"/>
      <c r="IU65" s="15"/>
      <c r="IV65" s="15"/>
    </row>
    <row r="66" spans="1:256" s="119" customFormat="1" ht="24" customHeight="1">
      <c r="A66" s="789"/>
      <c r="B66" s="141">
        <v>3124</v>
      </c>
      <c r="C66" s="360" t="s">
        <v>499</v>
      </c>
      <c r="D66" s="172">
        <v>3528</v>
      </c>
      <c r="E66" s="172">
        <v>3528</v>
      </c>
      <c r="F66" s="332">
        <v>2352</v>
      </c>
      <c r="G66" s="173">
        <f t="shared" si="3"/>
        <v>66.66666666666666</v>
      </c>
      <c r="H66" s="28"/>
      <c r="I66" s="28"/>
      <c r="J66" s="28"/>
      <c r="K66" s="28"/>
      <c r="L66" s="28"/>
      <c r="M66" s="28"/>
      <c r="N66" s="28"/>
      <c r="O66" s="80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  <c r="DX66" s="15"/>
      <c r="DY66" s="15"/>
      <c r="DZ66" s="15"/>
      <c r="EA66" s="15"/>
      <c r="EB66" s="15"/>
      <c r="EC66" s="15"/>
      <c r="ED66" s="15"/>
      <c r="EE66" s="15"/>
      <c r="EF66" s="15"/>
      <c r="EG66" s="15"/>
      <c r="EH66" s="15"/>
      <c r="EI66" s="15"/>
      <c r="EJ66" s="15"/>
      <c r="EK66" s="15"/>
      <c r="EL66" s="15"/>
      <c r="EM66" s="15"/>
      <c r="EN66" s="15"/>
      <c r="EO66" s="15"/>
      <c r="EP66" s="15"/>
      <c r="EQ66" s="15"/>
      <c r="ER66" s="15"/>
      <c r="ES66" s="15"/>
      <c r="ET66" s="15"/>
      <c r="EU66" s="15"/>
      <c r="EV66" s="15"/>
      <c r="EW66" s="15"/>
      <c r="EX66" s="15"/>
      <c r="EY66" s="15"/>
      <c r="EZ66" s="15"/>
      <c r="FA66" s="15"/>
      <c r="FB66" s="15"/>
      <c r="FC66" s="15"/>
      <c r="FD66" s="15"/>
      <c r="FE66" s="15"/>
      <c r="FF66" s="15"/>
      <c r="FG66" s="15"/>
      <c r="FH66" s="15"/>
      <c r="FI66" s="15"/>
      <c r="FJ66" s="15"/>
      <c r="FK66" s="15"/>
      <c r="FL66" s="15"/>
      <c r="FM66" s="15"/>
      <c r="FN66" s="15"/>
      <c r="FO66" s="15"/>
      <c r="FP66" s="15"/>
      <c r="FQ66" s="15"/>
      <c r="FR66" s="15"/>
      <c r="FS66" s="15"/>
      <c r="FT66" s="15"/>
      <c r="FU66" s="15"/>
      <c r="FV66" s="15"/>
      <c r="FW66" s="15"/>
      <c r="FX66" s="15"/>
      <c r="FY66" s="15"/>
      <c r="FZ66" s="15"/>
      <c r="GA66" s="15"/>
      <c r="GB66" s="15"/>
      <c r="GC66" s="15"/>
      <c r="GD66" s="15"/>
      <c r="GE66" s="15"/>
      <c r="GF66" s="15"/>
      <c r="GG66" s="15"/>
      <c r="GH66" s="15"/>
      <c r="GI66" s="15"/>
      <c r="GJ66" s="15"/>
      <c r="GK66" s="15"/>
      <c r="GL66" s="15"/>
      <c r="GM66" s="15"/>
      <c r="GN66" s="15"/>
      <c r="GO66" s="15"/>
      <c r="GP66" s="15"/>
      <c r="GQ66" s="15"/>
      <c r="GR66" s="15"/>
      <c r="GS66" s="15"/>
      <c r="GT66" s="15"/>
      <c r="GU66" s="15"/>
      <c r="GV66" s="15"/>
      <c r="GW66" s="15"/>
      <c r="GX66" s="15"/>
      <c r="GY66" s="15"/>
      <c r="GZ66" s="15"/>
      <c r="HA66" s="15"/>
      <c r="HB66" s="15"/>
      <c r="HC66" s="15"/>
      <c r="HD66" s="15"/>
      <c r="HE66" s="15"/>
      <c r="HF66" s="15"/>
      <c r="HG66" s="15"/>
      <c r="HH66" s="15"/>
      <c r="HI66" s="15"/>
      <c r="HJ66" s="15"/>
      <c r="HK66" s="15"/>
      <c r="HL66" s="15"/>
      <c r="HM66" s="15"/>
      <c r="HN66" s="15"/>
      <c r="HO66" s="15"/>
      <c r="HP66" s="15"/>
      <c r="HQ66" s="15"/>
      <c r="HR66" s="15"/>
      <c r="HS66" s="15"/>
      <c r="HT66" s="15"/>
      <c r="HU66" s="15"/>
      <c r="HV66" s="15"/>
      <c r="HW66" s="15"/>
      <c r="HX66" s="15"/>
      <c r="HY66" s="15"/>
      <c r="HZ66" s="15"/>
      <c r="IA66" s="15"/>
      <c r="IB66" s="15"/>
      <c r="IC66" s="15"/>
      <c r="ID66" s="15"/>
      <c r="IE66" s="15"/>
      <c r="IF66" s="15"/>
      <c r="IG66" s="15"/>
      <c r="IH66" s="15"/>
      <c r="II66" s="15"/>
      <c r="IJ66" s="15"/>
      <c r="IK66" s="15"/>
      <c r="IL66" s="15"/>
      <c r="IM66" s="15"/>
      <c r="IN66" s="15"/>
      <c r="IO66" s="15"/>
      <c r="IP66" s="15"/>
      <c r="IQ66" s="15"/>
      <c r="IR66" s="15"/>
      <c r="IS66" s="15"/>
      <c r="IT66" s="15"/>
      <c r="IU66" s="15"/>
      <c r="IV66" s="15"/>
    </row>
    <row r="67" spans="1:256" s="119" customFormat="1" ht="22.5" customHeight="1">
      <c r="A67" s="789"/>
      <c r="B67" s="141">
        <v>3125</v>
      </c>
      <c r="C67" s="360" t="s">
        <v>500</v>
      </c>
      <c r="D67" s="172">
        <v>1820</v>
      </c>
      <c r="E67" s="172">
        <v>1820</v>
      </c>
      <c r="F67" s="332">
        <v>1820</v>
      </c>
      <c r="G67" s="173">
        <f t="shared" si="3"/>
        <v>100</v>
      </c>
      <c r="H67" s="28"/>
      <c r="I67" s="28"/>
      <c r="J67" s="28"/>
      <c r="K67" s="28"/>
      <c r="L67" s="28"/>
      <c r="M67" s="28"/>
      <c r="N67" s="28"/>
      <c r="O67" s="80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  <c r="DX67" s="15"/>
      <c r="DY67" s="15"/>
      <c r="DZ67" s="15"/>
      <c r="EA67" s="15"/>
      <c r="EB67" s="15"/>
      <c r="EC67" s="15"/>
      <c r="ED67" s="15"/>
      <c r="EE67" s="15"/>
      <c r="EF67" s="15"/>
      <c r="EG67" s="15"/>
      <c r="EH67" s="15"/>
      <c r="EI67" s="15"/>
      <c r="EJ67" s="15"/>
      <c r="EK67" s="15"/>
      <c r="EL67" s="15"/>
      <c r="EM67" s="15"/>
      <c r="EN67" s="15"/>
      <c r="EO67" s="15"/>
      <c r="EP67" s="15"/>
      <c r="EQ67" s="15"/>
      <c r="ER67" s="15"/>
      <c r="ES67" s="15"/>
      <c r="ET67" s="15"/>
      <c r="EU67" s="15"/>
      <c r="EV67" s="15"/>
      <c r="EW67" s="15"/>
      <c r="EX67" s="15"/>
      <c r="EY67" s="15"/>
      <c r="EZ67" s="15"/>
      <c r="FA67" s="15"/>
      <c r="FB67" s="15"/>
      <c r="FC67" s="15"/>
      <c r="FD67" s="15"/>
      <c r="FE67" s="15"/>
      <c r="FF67" s="15"/>
      <c r="FG67" s="15"/>
      <c r="FH67" s="15"/>
      <c r="FI67" s="15"/>
      <c r="FJ67" s="15"/>
      <c r="FK67" s="15"/>
      <c r="FL67" s="15"/>
      <c r="FM67" s="15"/>
      <c r="FN67" s="15"/>
      <c r="FO67" s="15"/>
      <c r="FP67" s="15"/>
      <c r="FQ67" s="15"/>
      <c r="FR67" s="15"/>
      <c r="FS67" s="15"/>
      <c r="FT67" s="15"/>
      <c r="FU67" s="15"/>
      <c r="FV67" s="15"/>
      <c r="FW67" s="15"/>
      <c r="FX67" s="15"/>
      <c r="FY67" s="15"/>
      <c r="FZ67" s="15"/>
      <c r="GA67" s="15"/>
      <c r="GB67" s="15"/>
      <c r="GC67" s="15"/>
      <c r="GD67" s="15"/>
      <c r="GE67" s="15"/>
      <c r="GF67" s="15"/>
      <c r="GG67" s="15"/>
      <c r="GH67" s="15"/>
      <c r="GI67" s="15"/>
      <c r="GJ67" s="15"/>
      <c r="GK67" s="15"/>
      <c r="GL67" s="15"/>
      <c r="GM67" s="15"/>
      <c r="GN67" s="15"/>
      <c r="GO67" s="15"/>
      <c r="GP67" s="15"/>
      <c r="GQ67" s="15"/>
      <c r="GR67" s="15"/>
      <c r="GS67" s="15"/>
      <c r="GT67" s="15"/>
      <c r="GU67" s="15"/>
      <c r="GV67" s="15"/>
      <c r="GW67" s="15"/>
      <c r="GX67" s="15"/>
      <c r="GY67" s="15"/>
      <c r="GZ67" s="15"/>
      <c r="HA67" s="15"/>
      <c r="HB67" s="15"/>
      <c r="HC67" s="15"/>
      <c r="HD67" s="15"/>
      <c r="HE67" s="15"/>
      <c r="HF67" s="15"/>
      <c r="HG67" s="15"/>
      <c r="HH67" s="15"/>
      <c r="HI67" s="15"/>
      <c r="HJ67" s="15"/>
      <c r="HK67" s="15"/>
      <c r="HL67" s="15"/>
      <c r="HM67" s="15"/>
      <c r="HN67" s="15"/>
      <c r="HO67" s="15"/>
      <c r="HP67" s="15"/>
      <c r="HQ67" s="15"/>
      <c r="HR67" s="15"/>
      <c r="HS67" s="15"/>
      <c r="HT67" s="15"/>
      <c r="HU67" s="15"/>
      <c r="HV67" s="15"/>
      <c r="HW67" s="15"/>
      <c r="HX67" s="15"/>
      <c r="HY67" s="15"/>
      <c r="HZ67" s="15"/>
      <c r="IA67" s="15"/>
      <c r="IB67" s="15"/>
      <c r="IC67" s="15"/>
      <c r="ID67" s="15"/>
      <c r="IE67" s="15"/>
      <c r="IF67" s="15"/>
      <c r="IG67" s="15"/>
      <c r="IH67" s="15"/>
      <c r="II67" s="15"/>
      <c r="IJ67" s="15"/>
      <c r="IK67" s="15"/>
      <c r="IL67" s="15"/>
      <c r="IM67" s="15"/>
      <c r="IN67" s="15"/>
      <c r="IO67" s="15"/>
      <c r="IP67" s="15"/>
      <c r="IQ67" s="15"/>
      <c r="IR67" s="15"/>
      <c r="IS67" s="15"/>
      <c r="IT67" s="15"/>
      <c r="IU67" s="15"/>
      <c r="IV67" s="15"/>
    </row>
    <row r="68" spans="1:256" s="119" customFormat="1" ht="12.75">
      <c r="A68" s="789"/>
      <c r="B68" s="131">
        <v>3146</v>
      </c>
      <c r="C68" s="132" t="s">
        <v>72</v>
      </c>
      <c r="D68" s="166">
        <v>4287</v>
      </c>
      <c r="E68" s="166">
        <v>4287</v>
      </c>
      <c r="F68" s="648">
        <v>2858</v>
      </c>
      <c r="G68" s="167">
        <f t="shared" si="3"/>
        <v>66.66666666666666</v>
      </c>
      <c r="H68" s="28"/>
      <c r="I68" s="28"/>
      <c r="J68" s="28"/>
      <c r="K68" s="28"/>
      <c r="L68" s="28"/>
      <c r="M68" s="28"/>
      <c r="N68" s="28"/>
      <c r="O68" s="80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  <c r="DX68" s="15"/>
      <c r="DY68" s="15"/>
      <c r="DZ68" s="15"/>
      <c r="EA68" s="15"/>
      <c r="EB68" s="15"/>
      <c r="EC68" s="15"/>
      <c r="ED68" s="15"/>
      <c r="EE68" s="15"/>
      <c r="EF68" s="15"/>
      <c r="EG68" s="15"/>
      <c r="EH68" s="15"/>
      <c r="EI68" s="15"/>
      <c r="EJ68" s="15"/>
      <c r="EK68" s="15"/>
      <c r="EL68" s="15"/>
      <c r="EM68" s="15"/>
      <c r="EN68" s="15"/>
      <c r="EO68" s="15"/>
      <c r="EP68" s="15"/>
      <c r="EQ68" s="15"/>
      <c r="ER68" s="15"/>
      <c r="ES68" s="15"/>
      <c r="ET68" s="15"/>
      <c r="EU68" s="15"/>
      <c r="EV68" s="15"/>
      <c r="EW68" s="15"/>
      <c r="EX68" s="15"/>
      <c r="EY68" s="15"/>
      <c r="EZ68" s="15"/>
      <c r="FA68" s="15"/>
      <c r="FB68" s="15"/>
      <c r="FC68" s="15"/>
      <c r="FD68" s="15"/>
      <c r="FE68" s="15"/>
      <c r="FF68" s="15"/>
      <c r="FG68" s="15"/>
      <c r="FH68" s="15"/>
      <c r="FI68" s="15"/>
      <c r="FJ68" s="15"/>
      <c r="FK68" s="15"/>
      <c r="FL68" s="15"/>
      <c r="FM68" s="15"/>
      <c r="FN68" s="15"/>
      <c r="FO68" s="15"/>
      <c r="FP68" s="15"/>
      <c r="FQ68" s="15"/>
      <c r="FR68" s="15"/>
      <c r="FS68" s="15"/>
      <c r="FT68" s="15"/>
      <c r="FU68" s="15"/>
      <c r="FV68" s="15"/>
      <c r="FW68" s="15"/>
      <c r="FX68" s="15"/>
      <c r="FY68" s="15"/>
      <c r="FZ68" s="15"/>
      <c r="GA68" s="15"/>
      <c r="GB68" s="15"/>
      <c r="GC68" s="15"/>
      <c r="GD68" s="15"/>
      <c r="GE68" s="15"/>
      <c r="GF68" s="15"/>
      <c r="GG68" s="15"/>
      <c r="GH68" s="15"/>
      <c r="GI68" s="15"/>
      <c r="GJ68" s="15"/>
      <c r="GK68" s="15"/>
      <c r="GL68" s="15"/>
      <c r="GM68" s="15"/>
      <c r="GN68" s="15"/>
      <c r="GO68" s="15"/>
      <c r="GP68" s="15"/>
      <c r="GQ68" s="15"/>
      <c r="GR68" s="15"/>
      <c r="GS68" s="15"/>
      <c r="GT68" s="15"/>
      <c r="GU68" s="15"/>
      <c r="GV68" s="15"/>
      <c r="GW68" s="15"/>
      <c r="GX68" s="15"/>
      <c r="GY68" s="15"/>
      <c r="GZ68" s="15"/>
      <c r="HA68" s="15"/>
      <c r="HB68" s="15"/>
      <c r="HC68" s="15"/>
      <c r="HD68" s="15"/>
      <c r="HE68" s="15"/>
      <c r="HF68" s="15"/>
      <c r="HG68" s="15"/>
      <c r="HH68" s="15"/>
      <c r="HI68" s="15"/>
      <c r="HJ68" s="15"/>
      <c r="HK68" s="15"/>
      <c r="HL68" s="15"/>
      <c r="HM68" s="15"/>
      <c r="HN68" s="15"/>
      <c r="HO68" s="15"/>
      <c r="HP68" s="15"/>
      <c r="HQ68" s="15"/>
      <c r="HR68" s="15"/>
      <c r="HS68" s="15"/>
      <c r="HT68" s="15"/>
      <c r="HU68" s="15"/>
      <c r="HV68" s="15"/>
      <c r="HW68" s="15"/>
      <c r="HX68" s="15"/>
      <c r="HY68" s="15"/>
      <c r="HZ68" s="15"/>
      <c r="IA68" s="15"/>
      <c r="IB68" s="15"/>
      <c r="IC68" s="15"/>
      <c r="ID68" s="15"/>
      <c r="IE68" s="15"/>
      <c r="IF68" s="15"/>
      <c r="IG68" s="15"/>
      <c r="IH68" s="15"/>
      <c r="II68" s="15"/>
      <c r="IJ68" s="15"/>
      <c r="IK68" s="15"/>
      <c r="IL68" s="15"/>
      <c r="IM68" s="15"/>
      <c r="IN68" s="15"/>
      <c r="IO68" s="15"/>
      <c r="IP68" s="15"/>
      <c r="IQ68" s="15"/>
      <c r="IR68" s="15"/>
      <c r="IS68" s="15"/>
      <c r="IT68" s="15"/>
      <c r="IU68" s="15"/>
      <c r="IV68" s="15"/>
    </row>
    <row r="69" spans="1:256" s="119" customFormat="1" ht="12.75">
      <c r="A69" s="789"/>
      <c r="B69" s="43">
        <v>3147</v>
      </c>
      <c r="C69" s="33" t="s">
        <v>501</v>
      </c>
      <c r="D69" s="166">
        <v>2347</v>
      </c>
      <c r="E69" s="166">
        <v>3714</v>
      </c>
      <c r="F69" s="648">
        <v>2476</v>
      </c>
      <c r="G69" s="167">
        <f t="shared" si="3"/>
        <v>66.66666666666666</v>
      </c>
      <c r="H69" s="28"/>
      <c r="I69" s="28"/>
      <c r="J69" s="28"/>
      <c r="K69" s="28"/>
      <c r="L69" s="28"/>
      <c r="M69" s="28"/>
      <c r="N69" s="28"/>
      <c r="O69" s="80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  <c r="DX69" s="15"/>
      <c r="DY69" s="15"/>
      <c r="DZ69" s="15"/>
      <c r="EA69" s="15"/>
      <c r="EB69" s="15"/>
      <c r="EC69" s="15"/>
      <c r="ED69" s="15"/>
      <c r="EE69" s="15"/>
      <c r="EF69" s="15"/>
      <c r="EG69" s="15"/>
      <c r="EH69" s="15"/>
      <c r="EI69" s="15"/>
      <c r="EJ69" s="15"/>
      <c r="EK69" s="15"/>
      <c r="EL69" s="15"/>
      <c r="EM69" s="15"/>
      <c r="EN69" s="15"/>
      <c r="EO69" s="15"/>
      <c r="EP69" s="15"/>
      <c r="EQ69" s="15"/>
      <c r="ER69" s="15"/>
      <c r="ES69" s="15"/>
      <c r="ET69" s="15"/>
      <c r="EU69" s="15"/>
      <c r="EV69" s="15"/>
      <c r="EW69" s="15"/>
      <c r="EX69" s="15"/>
      <c r="EY69" s="15"/>
      <c r="EZ69" s="15"/>
      <c r="FA69" s="15"/>
      <c r="FB69" s="15"/>
      <c r="FC69" s="15"/>
      <c r="FD69" s="15"/>
      <c r="FE69" s="15"/>
      <c r="FF69" s="15"/>
      <c r="FG69" s="15"/>
      <c r="FH69" s="15"/>
      <c r="FI69" s="15"/>
      <c r="FJ69" s="15"/>
      <c r="FK69" s="15"/>
      <c r="FL69" s="15"/>
      <c r="FM69" s="15"/>
      <c r="FN69" s="15"/>
      <c r="FO69" s="15"/>
      <c r="FP69" s="15"/>
      <c r="FQ69" s="15"/>
      <c r="FR69" s="15"/>
      <c r="FS69" s="15"/>
      <c r="FT69" s="15"/>
      <c r="FU69" s="15"/>
      <c r="FV69" s="15"/>
      <c r="FW69" s="15"/>
      <c r="FX69" s="15"/>
      <c r="FY69" s="15"/>
      <c r="FZ69" s="15"/>
      <c r="GA69" s="15"/>
      <c r="GB69" s="15"/>
      <c r="GC69" s="15"/>
      <c r="GD69" s="15"/>
      <c r="GE69" s="15"/>
      <c r="GF69" s="15"/>
      <c r="GG69" s="15"/>
      <c r="GH69" s="15"/>
      <c r="GI69" s="15"/>
      <c r="GJ69" s="15"/>
      <c r="GK69" s="15"/>
      <c r="GL69" s="15"/>
      <c r="GM69" s="15"/>
      <c r="GN69" s="15"/>
      <c r="GO69" s="15"/>
      <c r="GP69" s="15"/>
      <c r="GQ69" s="15"/>
      <c r="GR69" s="15"/>
      <c r="GS69" s="15"/>
      <c r="GT69" s="15"/>
      <c r="GU69" s="15"/>
      <c r="GV69" s="15"/>
      <c r="GW69" s="15"/>
      <c r="GX69" s="15"/>
      <c r="GY69" s="15"/>
      <c r="GZ69" s="15"/>
      <c r="HA69" s="15"/>
      <c r="HB69" s="15"/>
      <c r="HC69" s="15"/>
      <c r="HD69" s="15"/>
      <c r="HE69" s="15"/>
      <c r="HF69" s="15"/>
      <c r="HG69" s="15"/>
      <c r="HH69" s="15"/>
      <c r="HI69" s="15"/>
      <c r="HJ69" s="15"/>
      <c r="HK69" s="15"/>
      <c r="HL69" s="15"/>
      <c r="HM69" s="15"/>
      <c r="HN69" s="15"/>
      <c r="HO69" s="15"/>
      <c r="HP69" s="15"/>
      <c r="HQ69" s="15"/>
      <c r="HR69" s="15"/>
      <c r="HS69" s="15"/>
      <c r="HT69" s="15"/>
      <c r="HU69" s="15"/>
      <c r="HV69" s="15"/>
      <c r="HW69" s="15"/>
      <c r="HX69" s="15"/>
      <c r="HY69" s="15"/>
      <c r="HZ69" s="15"/>
      <c r="IA69" s="15"/>
      <c r="IB69" s="15"/>
      <c r="IC69" s="15"/>
      <c r="ID69" s="15"/>
      <c r="IE69" s="15"/>
      <c r="IF69" s="15"/>
      <c r="IG69" s="15"/>
      <c r="IH69" s="15"/>
      <c r="II69" s="15"/>
      <c r="IJ69" s="15"/>
      <c r="IK69" s="15"/>
      <c r="IL69" s="15"/>
      <c r="IM69" s="15"/>
      <c r="IN69" s="15"/>
      <c r="IO69" s="15"/>
      <c r="IP69" s="15"/>
      <c r="IQ69" s="15"/>
      <c r="IR69" s="15"/>
      <c r="IS69" s="15"/>
      <c r="IT69" s="15"/>
      <c r="IU69" s="15"/>
      <c r="IV69" s="15"/>
    </row>
    <row r="70" spans="1:256" s="119" customFormat="1" ht="12.75">
      <c r="A70" s="789"/>
      <c r="B70" s="43">
        <v>3299</v>
      </c>
      <c r="C70" s="33" t="s">
        <v>502</v>
      </c>
      <c r="D70" s="166">
        <v>0</v>
      </c>
      <c r="E70" s="166">
        <v>447</v>
      </c>
      <c r="F70" s="648">
        <v>222</v>
      </c>
      <c r="G70" s="167">
        <f t="shared" si="3"/>
        <v>49.664429530201346</v>
      </c>
      <c r="H70" s="28"/>
      <c r="I70" s="28"/>
      <c r="J70" s="28"/>
      <c r="K70" s="28"/>
      <c r="L70" s="28"/>
      <c r="M70" s="28"/>
      <c r="N70" s="28"/>
      <c r="O70" s="80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  <c r="GF70" s="15"/>
      <c r="GG70" s="15"/>
      <c r="GH70" s="15"/>
      <c r="GI70" s="15"/>
      <c r="GJ70" s="15"/>
      <c r="GK70" s="15"/>
      <c r="GL70" s="15"/>
      <c r="GM70" s="15"/>
      <c r="GN70" s="15"/>
      <c r="GO70" s="15"/>
      <c r="GP70" s="15"/>
      <c r="GQ70" s="15"/>
      <c r="GR70" s="15"/>
      <c r="GS70" s="15"/>
      <c r="GT70" s="15"/>
      <c r="GU70" s="15"/>
      <c r="GV70" s="15"/>
      <c r="GW70" s="15"/>
      <c r="GX70" s="15"/>
      <c r="GY70" s="15"/>
      <c r="GZ70" s="15"/>
      <c r="HA70" s="15"/>
      <c r="HB70" s="15"/>
      <c r="HC70" s="15"/>
      <c r="HD70" s="15"/>
      <c r="HE70" s="15"/>
      <c r="HF70" s="15"/>
      <c r="HG70" s="15"/>
      <c r="HH70" s="15"/>
      <c r="HI70" s="15"/>
      <c r="HJ70" s="15"/>
      <c r="HK70" s="15"/>
      <c r="HL70" s="15"/>
      <c r="HM70" s="15"/>
      <c r="HN70" s="15"/>
      <c r="HO70" s="15"/>
      <c r="HP70" s="15"/>
      <c r="HQ70" s="15"/>
      <c r="HR70" s="15"/>
      <c r="HS70" s="15"/>
      <c r="HT70" s="15"/>
      <c r="HU70" s="15"/>
      <c r="HV70" s="15"/>
      <c r="HW70" s="15"/>
      <c r="HX70" s="15"/>
      <c r="HY70" s="15"/>
      <c r="HZ70" s="15"/>
      <c r="IA70" s="15"/>
      <c r="IB70" s="15"/>
      <c r="IC70" s="15"/>
      <c r="ID70" s="15"/>
      <c r="IE70" s="15"/>
      <c r="IF70" s="15"/>
      <c r="IG70" s="15"/>
      <c r="IH70" s="15"/>
      <c r="II70" s="15"/>
      <c r="IJ70" s="15"/>
      <c r="IK70" s="15"/>
      <c r="IL70" s="15"/>
      <c r="IM70" s="15"/>
      <c r="IN70" s="15"/>
      <c r="IO70" s="15"/>
      <c r="IP70" s="15"/>
      <c r="IQ70" s="15"/>
      <c r="IR70" s="15"/>
      <c r="IS70" s="15"/>
      <c r="IT70" s="15"/>
      <c r="IU70" s="15"/>
      <c r="IV70" s="15"/>
    </row>
    <row r="71" spans="1:18" ht="12.75">
      <c r="A71" s="789"/>
      <c r="B71" s="43">
        <v>3421</v>
      </c>
      <c r="C71" s="33" t="s">
        <v>1099</v>
      </c>
      <c r="D71" s="225">
        <v>5373</v>
      </c>
      <c r="E71" s="225">
        <v>5273</v>
      </c>
      <c r="F71" s="647">
        <v>3649</v>
      </c>
      <c r="G71" s="165">
        <f t="shared" si="3"/>
        <v>69.20159302105063</v>
      </c>
      <c r="R71" s="15" t="s">
        <v>71</v>
      </c>
    </row>
    <row r="72" spans="1:256" s="119" customFormat="1" ht="12.75">
      <c r="A72" s="789"/>
      <c r="B72" s="43">
        <v>4322</v>
      </c>
      <c r="C72" s="33" t="s">
        <v>1100</v>
      </c>
      <c r="D72" s="225">
        <v>21939</v>
      </c>
      <c r="E72" s="225">
        <v>22113</v>
      </c>
      <c r="F72" s="647">
        <v>14626</v>
      </c>
      <c r="G72" s="165">
        <f t="shared" si="3"/>
        <v>66.1420883643106</v>
      </c>
      <c r="H72" s="28"/>
      <c r="I72" s="28"/>
      <c r="J72" s="28"/>
      <c r="K72" s="28"/>
      <c r="L72" s="28"/>
      <c r="M72" s="28"/>
      <c r="N72" s="28"/>
      <c r="O72" s="80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  <c r="GF72" s="15"/>
      <c r="GG72" s="15"/>
      <c r="GH72" s="15"/>
      <c r="GI72" s="15"/>
      <c r="GJ72" s="15"/>
      <c r="GK72" s="15"/>
      <c r="GL72" s="15"/>
      <c r="GM72" s="15"/>
      <c r="GN72" s="15"/>
      <c r="GO72" s="15"/>
      <c r="GP72" s="15"/>
      <c r="GQ72" s="15"/>
      <c r="GR72" s="15"/>
      <c r="GS72" s="15"/>
      <c r="GT72" s="15"/>
      <c r="GU72" s="15"/>
      <c r="GV72" s="15"/>
      <c r="GW72" s="15"/>
      <c r="GX72" s="15"/>
      <c r="GY72" s="15"/>
      <c r="GZ72" s="15"/>
      <c r="HA72" s="15"/>
      <c r="HB72" s="15"/>
      <c r="HC72" s="15"/>
      <c r="HD72" s="15"/>
      <c r="HE72" s="15"/>
      <c r="HF72" s="15"/>
      <c r="HG72" s="15"/>
      <c r="HH72" s="15"/>
      <c r="HI72" s="15"/>
      <c r="HJ72" s="15"/>
      <c r="HK72" s="15"/>
      <c r="HL72" s="15"/>
      <c r="HM72" s="15"/>
      <c r="HN72" s="15"/>
      <c r="HO72" s="15"/>
      <c r="HP72" s="15"/>
      <c r="HQ72" s="15"/>
      <c r="HR72" s="15"/>
      <c r="HS72" s="15"/>
      <c r="HT72" s="15"/>
      <c r="HU72" s="15"/>
      <c r="HV72" s="15"/>
      <c r="HW72" s="15"/>
      <c r="HX72" s="15"/>
      <c r="HY72" s="15"/>
      <c r="HZ72" s="15"/>
      <c r="IA72" s="15"/>
      <c r="IB72" s="15"/>
      <c r="IC72" s="15"/>
      <c r="ID72" s="15"/>
      <c r="IE72" s="15"/>
      <c r="IF72" s="15"/>
      <c r="IG72" s="15"/>
      <c r="IH72" s="15"/>
      <c r="II72" s="15"/>
      <c r="IJ72" s="15"/>
      <c r="IK72" s="15"/>
      <c r="IL72" s="15"/>
      <c r="IM72" s="15"/>
      <c r="IN72" s="15"/>
      <c r="IO72" s="15"/>
      <c r="IP72" s="15"/>
      <c r="IQ72" s="15"/>
      <c r="IR72" s="15"/>
      <c r="IS72" s="15"/>
      <c r="IT72" s="15"/>
      <c r="IU72" s="15"/>
      <c r="IV72" s="15"/>
    </row>
    <row r="73" spans="1:256" s="119" customFormat="1" ht="11.25" customHeight="1">
      <c r="A73" s="812" t="s">
        <v>1101</v>
      </c>
      <c r="B73" s="813"/>
      <c r="C73" s="814"/>
      <c r="D73" s="245">
        <f>SUM(D62:D72)</f>
        <v>340000</v>
      </c>
      <c r="E73" s="245">
        <f>SUM(E62:E72)</f>
        <v>343656</v>
      </c>
      <c r="F73" s="326">
        <f>SUM(F62:F72)</f>
        <v>230215</v>
      </c>
      <c r="G73" s="118">
        <f t="shared" si="3"/>
        <v>66.98995507135041</v>
      </c>
      <c r="H73" s="28"/>
      <c r="I73" s="28"/>
      <c r="J73" s="28"/>
      <c r="K73" s="28"/>
      <c r="L73" s="28"/>
      <c r="M73" s="28"/>
      <c r="N73" s="28"/>
      <c r="O73" s="80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  <c r="DX73" s="15"/>
      <c r="DY73" s="15"/>
      <c r="DZ73" s="15"/>
      <c r="EA73" s="15"/>
      <c r="EB73" s="15"/>
      <c r="EC73" s="15"/>
      <c r="ED73" s="15"/>
      <c r="EE73" s="15"/>
      <c r="EF73" s="15"/>
      <c r="EG73" s="15"/>
      <c r="EH73" s="15"/>
      <c r="EI73" s="15"/>
      <c r="EJ73" s="15"/>
      <c r="EK73" s="15"/>
      <c r="EL73" s="15"/>
      <c r="EM73" s="15"/>
      <c r="EN73" s="15"/>
      <c r="EO73" s="15"/>
      <c r="EP73" s="15"/>
      <c r="EQ73" s="15"/>
      <c r="ER73" s="15"/>
      <c r="ES73" s="15"/>
      <c r="ET73" s="15"/>
      <c r="EU73" s="15"/>
      <c r="EV73" s="15"/>
      <c r="EW73" s="15"/>
      <c r="EX73" s="15"/>
      <c r="EY73" s="15"/>
      <c r="EZ73" s="15"/>
      <c r="FA73" s="15"/>
      <c r="FB73" s="15"/>
      <c r="FC73" s="15"/>
      <c r="FD73" s="15"/>
      <c r="FE73" s="15"/>
      <c r="FF73" s="15"/>
      <c r="FG73" s="15"/>
      <c r="FH73" s="15"/>
      <c r="FI73" s="15"/>
      <c r="FJ73" s="15"/>
      <c r="FK73" s="15"/>
      <c r="FL73" s="15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5"/>
      <c r="GB73" s="15"/>
      <c r="GC73" s="15"/>
      <c r="GD73" s="15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5"/>
      <c r="GT73" s="15"/>
      <c r="GU73" s="15"/>
      <c r="GV73" s="15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5"/>
      <c r="HL73" s="15"/>
      <c r="HM73" s="15"/>
      <c r="HN73" s="15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5"/>
      <c r="ID73" s="15"/>
      <c r="IE73" s="15"/>
      <c r="IF73" s="15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5"/>
      <c r="IV73" s="15"/>
    </row>
    <row r="74" spans="1:256" s="119" customFormat="1" ht="12.75" customHeight="1">
      <c r="A74" s="38"/>
      <c r="B74" s="38"/>
      <c r="C74" s="38"/>
      <c r="D74" s="52"/>
      <c r="E74" s="39"/>
      <c r="F74" s="39"/>
      <c r="G74" s="30"/>
      <c r="H74" s="28"/>
      <c r="I74" s="28"/>
      <c r="J74" s="28"/>
      <c r="K74" s="28"/>
      <c r="L74" s="28"/>
      <c r="M74" s="28"/>
      <c r="N74" s="28"/>
      <c r="O74" s="80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  <c r="DX74" s="15"/>
      <c r="DY74" s="15"/>
      <c r="DZ74" s="15"/>
      <c r="EA74" s="15"/>
      <c r="EB74" s="15"/>
      <c r="EC74" s="15"/>
      <c r="ED74" s="15"/>
      <c r="EE74" s="15"/>
      <c r="EF74" s="15"/>
      <c r="EG74" s="15"/>
      <c r="EH74" s="15"/>
      <c r="EI74" s="15"/>
      <c r="EJ74" s="15"/>
      <c r="EK74" s="15"/>
      <c r="EL74" s="15"/>
      <c r="EM74" s="15"/>
      <c r="EN74" s="15"/>
      <c r="EO74" s="15"/>
      <c r="EP74" s="15"/>
      <c r="EQ74" s="15"/>
      <c r="ER74" s="15"/>
      <c r="ES74" s="15"/>
      <c r="ET74" s="15"/>
      <c r="EU74" s="15"/>
      <c r="EV74" s="15"/>
      <c r="EW74" s="15"/>
      <c r="EX74" s="15"/>
      <c r="EY74" s="15"/>
      <c r="EZ74" s="15"/>
      <c r="FA74" s="15"/>
      <c r="FB74" s="15"/>
      <c r="FC74" s="15"/>
      <c r="FD74" s="15"/>
      <c r="FE74" s="15"/>
      <c r="FF74" s="15"/>
      <c r="FG74" s="15"/>
      <c r="FH74" s="15"/>
      <c r="FI74" s="15"/>
      <c r="FJ74" s="15"/>
      <c r="FK74" s="15"/>
      <c r="FL74" s="15"/>
      <c r="FM74" s="15"/>
      <c r="FN74" s="15"/>
      <c r="FO74" s="15"/>
      <c r="FP74" s="15"/>
      <c r="FQ74" s="15"/>
      <c r="FR74" s="15"/>
      <c r="FS74" s="15"/>
      <c r="FT74" s="15"/>
      <c r="FU74" s="15"/>
      <c r="FV74" s="15"/>
      <c r="FW74" s="15"/>
      <c r="FX74" s="15"/>
      <c r="FY74" s="15"/>
      <c r="FZ74" s="15"/>
      <c r="GA74" s="15"/>
      <c r="GB74" s="15"/>
      <c r="GC74" s="15"/>
      <c r="GD74" s="15"/>
      <c r="GE74" s="15"/>
      <c r="GF74" s="15"/>
      <c r="GG74" s="15"/>
      <c r="GH74" s="15"/>
      <c r="GI74" s="15"/>
      <c r="GJ74" s="15"/>
      <c r="GK74" s="15"/>
      <c r="GL74" s="15"/>
      <c r="GM74" s="15"/>
      <c r="GN74" s="15"/>
      <c r="GO74" s="15"/>
      <c r="GP74" s="15"/>
      <c r="GQ74" s="15"/>
      <c r="GR74" s="15"/>
      <c r="GS74" s="15"/>
      <c r="GT74" s="15"/>
      <c r="GU74" s="15"/>
      <c r="GV74" s="15"/>
      <c r="GW74" s="15"/>
      <c r="GX74" s="15"/>
      <c r="GY74" s="15"/>
      <c r="GZ74" s="15"/>
      <c r="HA74" s="15"/>
      <c r="HB74" s="15"/>
      <c r="HC74" s="15"/>
      <c r="HD74" s="15"/>
      <c r="HE74" s="15"/>
      <c r="HF74" s="15"/>
      <c r="HG74" s="15"/>
      <c r="HH74" s="15"/>
      <c r="HI74" s="15"/>
      <c r="HJ74" s="15"/>
      <c r="HK74" s="15"/>
      <c r="HL74" s="15"/>
      <c r="HM74" s="15"/>
      <c r="HN74" s="15"/>
      <c r="HO74" s="15"/>
      <c r="HP74" s="15"/>
      <c r="HQ74" s="15"/>
      <c r="HR74" s="15"/>
      <c r="HS74" s="15"/>
      <c r="HT74" s="15"/>
      <c r="HU74" s="15"/>
      <c r="HV74" s="15"/>
      <c r="HW74" s="15"/>
      <c r="HX74" s="15"/>
      <c r="HY74" s="15"/>
      <c r="HZ74" s="15"/>
      <c r="IA74" s="15"/>
      <c r="IB74" s="15"/>
      <c r="IC74" s="15"/>
      <c r="ID74" s="15"/>
      <c r="IE74" s="15"/>
      <c r="IF74" s="15"/>
      <c r="IG74" s="15"/>
      <c r="IH74" s="15"/>
      <c r="II74" s="15"/>
      <c r="IJ74" s="15"/>
      <c r="IK74" s="15"/>
      <c r="IL74" s="15"/>
      <c r="IM74" s="15"/>
      <c r="IN74" s="15"/>
      <c r="IO74" s="15"/>
      <c r="IP74" s="15"/>
      <c r="IQ74" s="15"/>
      <c r="IR74" s="15"/>
      <c r="IS74" s="15"/>
      <c r="IT74" s="15"/>
      <c r="IU74" s="15"/>
      <c r="IV74" s="15"/>
    </row>
    <row r="75" spans="1:256" s="119" customFormat="1" ht="12.75">
      <c r="A75" s="122" t="s">
        <v>665</v>
      </c>
      <c r="B75" s="16"/>
      <c r="C75" s="17"/>
      <c r="D75" s="53"/>
      <c r="E75" s="18"/>
      <c r="F75" s="80"/>
      <c r="G75" s="28"/>
      <c r="H75" s="28"/>
      <c r="I75" s="28"/>
      <c r="J75" s="28"/>
      <c r="K75" s="28"/>
      <c r="L75" s="28"/>
      <c r="M75" s="28"/>
      <c r="N75" s="28"/>
      <c r="O75" s="80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  <c r="DX75" s="15"/>
      <c r="DY75" s="15"/>
      <c r="DZ75" s="15"/>
      <c r="EA75" s="15"/>
      <c r="EB75" s="15"/>
      <c r="EC75" s="15"/>
      <c r="ED75" s="15"/>
      <c r="EE75" s="15"/>
      <c r="EF75" s="15"/>
      <c r="EG75" s="15"/>
      <c r="EH75" s="15"/>
      <c r="EI75" s="15"/>
      <c r="EJ75" s="15"/>
      <c r="EK75" s="15"/>
      <c r="EL75" s="15"/>
      <c r="EM75" s="15"/>
      <c r="EN75" s="15"/>
      <c r="EO75" s="15"/>
      <c r="EP75" s="15"/>
      <c r="EQ75" s="15"/>
      <c r="ER75" s="15"/>
      <c r="ES75" s="15"/>
      <c r="ET75" s="15"/>
      <c r="EU75" s="15"/>
      <c r="EV75" s="15"/>
      <c r="EW75" s="15"/>
      <c r="EX75" s="15"/>
      <c r="EY75" s="15"/>
      <c r="EZ75" s="15"/>
      <c r="FA75" s="15"/>
      <c r="FB75" s="15"/>
      <c r="FC75" s="15"/>
      <c r="FD75" s="15"/>
      <c r="FE75" s="15"/>
      <c r="FF75" s="15"/>
      <c r="FG75" s="15"/>
      <c r="FH75" s="15"/>
      <c r="FI75" s="15"/>
      <c r="FJ75" s="15"/>
      <c r="FK75" s="15"/>
      <c r="FL75" s="15"/>
      <c r="FM75" s="15"/>
      <c r="FN75" s="15"/>
      <c r="FO75" s="15"/>
      <c r="FP75" s="15"/>
      <c r="FQ75" s="15"/>
      <c r="FR75" s="15"/>
      <c r="FS75" s="15"/>
      <c r="FT75" s="15"/>
      <c r="FU75" s="15"/>
      <c r="FV75" s="15"/>
      <c r="FW75" s="15"/>
      <c r="FX75" s="15"/>
      <c r="FY75" s="15"/>
      <c r="FZ75" s="15"/>
      <c r="GA75" s="15"/>
      <c r="GB75" s="15"/>
      <c r="GC75" s="15"/>
      <c r="GD75" s="15"/>
      <c r="GE75" s="15"/>
      <c r="GF75" s="15"/>
      <c r="GG75" s="15"/>
      <c r="GH75" s="15"/>
      <c r="GI75" s="15"/>
      <c r="GJ75" s="15"/>
      <c r="GK75" s="15"/>
      <c r="GL75" s="15"/>
      <c r="GM75" s="15"/>
      <c r="GN75" s="15"/>
      <c r="GO75" s="15"/>
      <c r="GP75" s="15"/>
      <c r="GQ75" s="15"/>
      <c r="GR75" s="15"/>
      <c r="GS75" s="15"/>
      <c r="GT75" s="15"/>
      <c r="GU75" s="15"/>
      <c r="GV75" s="15"/>
      <c r="GW75" s="15"/>
      <c r="GX75" s="15"/>
      <c r="GY75" s="15"/>
      <c r="GZ75" s="15"/>
      <c r="HA75" s="15"/>
      <c r="HB75" s="15"/>
      <c r="HC75" s="15"/>
      <c r="HD75" s="15"/>
      <c r="HE75" s="15"/>
      <c r="HF75" s="15"/>
      <c r="HG75" s="15"/>
      <c r="HH75" s="15"/>
      <c r="HI75" s="15"/>
      <c r="HJ75" s="15"/>
      <c r="HK75" s="15"/>
      <c r="HL75" s="15"/>
      <c r="HM75" s="15"/>
      <c r="HN75" s="15"/>
      <c r="HO75" s="15"/>
      <c r="HP75" s="15"/>
      <c r="HQ75" s="15"/>
      <c r="HR75" s="15"/>
      <c r="HS75" s="15"/>
      <c r="HT75" s="15"/>
      <c r="HU75" s="15"/>
      <c r="HV75" s="15"/>
      <c r="HW75" s="15"/>
      <c r="HX75" s="15"/>
      <c r="HY75" s="15"/>
      <c r="HZ75" s="15"/>
      <c r="IA75" s="15"/>
      <c r="IB75" s="15"/>
      <c r="IC75" s="15"/>
      <c r="ID75" s="15"/>
      <c r="IE75" s="15"/>
      <c r="IF75" s="15"/>
      <c r="IG75" s="15"/>
      <c r="IH75" s="15"/>
      <c r="II75" s="15"/>
      <c r="IJ75" s="15"/>
      <c r="IK75" s="15"/>
      <c r="IL75" s="15"/>
      <c r="IM75" s="15"/>
      <c r="IN75" s="15"/>
      <c r="IO75" s="15"/>
      <c r="IP75" s="15"/>
      <c r="IQ75" s="15"/>
      <c r="IR75" s="15"/>
      <c r="IS75" s="15"/>
      <c r="IT75" s="15"/>
      <c r="IU75" s="15"/>
      <c r="IV75" s="15"/>
    </row>
    <row r="76" spans="1:256" s="119" customFormat="1" ht="12.75">
      <c r="A76" s="122"/>
      <c r="B76" s="16"/>
      <c r="C76" s="17"/>
      <c r="D76" s="53"/>
      <c r="E76" s="18"/>
      <c r="F76" s="80"/>
      <c r="G76" s="28"/>
      <c r="H76" s="28"/>
      <c r="I76" s="28"/>
      <c r="J76" s="28"/>
      <c r="K76" s="28"/>
      <c r="L76" s="28"/>
      <c r="M76" s="28"/>
      <c r="N76" s="28"/>
      <c r="O76" s="80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  <c r="DX76" s="15"/>
      <c r="DY76" s="15"/>
      <c r="DZ76" s="15"/>
      <c r="EA76" s="15"/>
      <c r="EB76" s="15"/>
      <c r="EC76" s="15"/>
      <c r="ED76" s="15"/>
      <c r="EE76" s="15"/>
      <c r="EF76" s="15"/>
      <c r="EG76" s="15"/>
      <c r="EH76" s="15"/>
      <c r="EI76" s="15"/>
      <c r="EJ76" s="15"/>
      <c r="EK76" s="15"/>
      <c r="EL76" s="15"/>
      <c r="EM76" s="15"/>
      <c r="EN76" s="15"/>
      <c r="EO76" s="15"/>
      <c r="EP76" s="15"/>
      <c r="EQ76" s="15"/>
      <c r="ER76" s="15"/>
      <c r="ES76" s="15"/>
      <c r="ET76" s="15"/>
      <c r="EU76" s="15"/>
      <c r="EV76" s="15"/>
      <c r="EW76" s="15"/>
      <c r="EX76" s="15"/>
      <c r="EY76" s="15"/>
      <c r="EZ76" s="15"/>
      <c r="FA76" s="15"/>
      <c r="FB76" s="15"/>
      <c r="FC76" s="15"/>
      <c r="FD76" s="15"/>
      <c r="FE76" s="15"/>
      <c r="FF76" s="15"/>
      <c r="FG76" s="15"/>
      <c r="FH76" s="15"/>
      <c r="FI76" s="15"/>
      <c r="FJ76" s="15"/>
      <c r="FK76" s="15"/>
      <c r="FL76" s="15"/>
      <c r="FM76" s="15"/>
      <c r="FN76" s="15"/>
      <c r="FO76" s="15"/>
      <c r="FP76" s="15"/>
      <c r="FQ76" s="15"/>
      <c r="FR76" s="15"/>
      <c r="FS76" s="15"/>
      <c r="FT76" s="15"/>
      <c r="FU76" s="15"/>
      <c r="FV76" s="15"/>
      <c r="FW76" s="15"/>
      <c r="FX76" s="15"/>
      <c r="FY76" s="15"/>
      <c r="FZ76" s="15"/>
      <c r="GA76" s="15"/>
      <c r="GB76" s="15"/>
      <c r="GC76" s="15"/>
      <c r="GD76" s="15"/>
      <c r="GE76" s="15"/>
      <c r="GF76" s="15"/>
      <c r="GG76" s="15"/>
      <c r="GH76" s="15"/>
      <c r="GI76" s="15"/>
      <c r="GJ76" s="15"/>
      <c r="GK76" s="15"/>
      <c r="GL76" s="15"/>
      <c r="GM76" s="15"/>
      <c r="GN76" s="15"/>
      <c r="GO76" s="15"/>
      <c r="GP76" s="15"/>
      <c r="GQ76" s="15"/>
      <c r="GR76" s="15"/>
      <c r="GS76" s="15"/>
      <c r="GT76" s="15"/>
      <c r="GU76" s="15"/>
      <c r="GV76" s="15"/>
      <c r="GW76" s="15"/>
      <c r="GX76" s="15"/>
      <c r="GY76" s="15"/>
      <c r="GZ76" s="15"/>
      <c r="HA76" s="15"/>
      <c r="HB76" s="15"/>
      <c r="HC76" s="15"/>
      <c r="HD76" s="15"/>
      <c r="HE76" s="15"/>
      <c r="HF76" s="15"/>
      <c r="HG76" s="15"/>
      <c r="HH76" s="15"/>
      <c r="HI76" s="15"/>
      <c r="HJ76" s="15"/>
      <c r="HK76" s="15"/>
      <c r="HL76" s="15"/>
      <c r="HM76" s="15"/>
      <c r="HN76" s="15"/>
      <c r="HO76" s="15"/>
      <c r="HP76" s="15"/>
      <c r="HQ76" s="15"/>
      <c r="HR76" s="15"/>
      <c r="HS76" s="15"/>
      <c r="HT76" s="15"/>
      <c r="HU76" s="15"/>
      <c r="HV76" s="15"/>
      <c r="HW76" s="15"/>
      <c r="HX76" s="15"/>
      <c r="HY76" s="15"/>
      <c r="HZ76" s="15"/>
      <c r="IA76" s="15"/>
      <c r="IB76" s="15"/>
      <c r="IC76" s="15"/>
      <c r="ID76" s="15"/>
      <c r="IE76" s="15"/>
      <c r="IF76" s="15"/>
      <c r="IG76" s="15"/>
      <c r="IH76" s="15"/>
      <c r="II76" s="15"/>
      <c r="IJ76" s="15"/>
      <c r="IK76" s="15"/>
      <c r="IL76" s="15"/>
      <c r="IM76" s="15"/>
      <c r="IN76" s="15"/>
      <c r="IO76" s="15"/>
      <c r="IP76" s="15"/>
      <c r="IQ76" s="15"/>
      <c r="IR76" s="15"/>
      <c r="IS76" s="15"/>
      <c r="IT76" s="15"/>
      <c r="IU76" s="15"/>
      <c r="IV76" s="15"/>
    </row>
    <row r="77" spans="1:256" s="119" customFormat="1" ht="27" customHeight="1">
      <c r="A77" s="7" t="s">
        <v>1006</v>
      </c>
      <c r="B77" s="7" t="s">
        <v>1007</v>
      </c>
      <c r="C77" s="5" t="s">
        <v>1008</v>
      </c>
      <c r="D77" s="51" t="s">
        <v>50</v>
      </c>
      <c r="E77" s="58" t="s">
        <v>52</v>
      </c>
      <c r="F77" s="5" t="s">
        <v>978</v>
      </c>
      <c r="G77" s="50" t="s">
        <v>53</v>
      </c>
      <c r="H77" s="28"/>
      <c r="I77" s="28"/>
      <c r="J77" s="28"/>
      <c r="K77" s="28"/>
      <c r="L77" s="28"/>
      <c r="M77" s="28"/>
      <c r="N77" s="28"/>
      <c r="O77" s="80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  <c r="DX77" s="15"/>
      <c r="DY77" s="15"/>
      <c r="DZ77" s="15"/>
      <c r="EA77" s="15"/>
      <c r="EB77" s="15"/>
      <c r="EC77" s="15"/>
      <c r="ED77" s="15"/>
      <c r="EE77" s="15"/>
      <c r="EF77" s="15"/>
      <c r="EG77" s="15"/>
      <c r="EH77" s="15"/>
      <c r="EI77" s="15"/>
      <c r="EJ77" s="15"/>
      <c r="EK77" s="15"/>
      <c r="EL77" s="15"/>
      <c r="EM77" s="15"/>
      <c r="EN77" s="15"/>
      <c r="EO77" s="15"/>
      <c r="EP77" s="15"/>
      <c r="EQ77" s="15"/>
      <c r="ER77" s="15"/>
      <c r="ES77" s="15"/>
      <c r="ET77" s="15"/>
      <c r="EU77" s="15"/>
      <c r="EV77" s="15"/>
      <c r="EW77" s="15"/>
      <c r="EX77" s="15"/>
      <c r="EY77" s="15"/>
      <c r="EZ77" s="15"/>
      <c r="FA77" s="15"/>
      <c r="FB77" s="15"/>
      <c r="FC77" s="15"/>
      <c r="FD77" s="15"/>
      <c r="FE77" s="15"/>
      <c r="FF77" s="15"/>
      <c r="FG77" s="15"/>
      <c r="FH77" s="15"/>
      <c r="FI77" s="15"/>
      <c r="FJ77" s="15"/>
      <c r="FK77" s="15"/>
      <c r="FL77" s="15"/>
      <c r="FM77" s="15"/>
      <c r="FN77" s="15"/>
      <c r="FO77" s="15"/>
      <c r="FP77" s="15"/>
      <c r="FQ77" s="15"/>
      <c r="FR77" s="15"/>
      <c r="FS77" s="15"/>
      <c r="FT77" s="15"/>
      <c r="FU77" s="15"/>
      <c r="FV77" s="15"/>
      <c r="FW77" s="15"/>
      <c r="FX77" s="15"/>
      <c r="FY77" s="15"/>
      <c r="FZ77" s="15"/>
      <c r="GA77" s="15"/>
      <c r="GB77" s="15"/>
      <c r="GC77" s="15"/>
      <c r="GD77" s="15"/>
      <c r="GE77" s="15"/>
      <c r="GF77" s="15"/>
      <c r="GG77" s="15"/>
      <c r="GH77" s="15"/>
      <c r="GI77" s="15"/>
      <c r="GJ77" s="15"/>
      <c r="GK77" s="15"/>
      <c r="GL77" s="15"/>
      <c r="GM77" s="15"/>
      <c r="GN77" s="15"/>
      <c r="GO77" s="15"/>
      <c r="GP77" s="15"/>
      <c r="GQ77" s="15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15"/>
      <c r="IG77" s="15"/>
      <c r="IH77" s="15"/>
      <c r="II77" s="15"/>
      <c r="IJ77" s="15"/>
      <c r="IK77" s="15"/>
      <c r="IL77" s="15"/>
      <c r="IM77" s="15"/>
      <c r="IN77" s="15"/>
      <c r="IO77" s="15"/>
      <c r="IP77" s="15"/>
      <c r="IQ77" s="15"/>
      <c r="IR77" s="15"/>
      <c r="IS77" s="15"/>
      <c r="IT77" s="15"/>
      <c r="IU77" s="15"/>
      <c r="IV77" s="15"/>
    </row>
    <row r="78" spans="1:256" s="119" customFormat="1" ht="12.75">
      <c r="A78" s="771" t="s">
        <v>1010</v>
      </c>
      <c r="B78" s="133">
        <v>3111</v>
      </c>
      <c r="C78" s="134" t="s">
        <v>11</v>
      </c>
      <c r="D78" s="168">
        <v>0</v>
      </c>
      <c r="E78" s="168">
        <v>362132</v>
      </c>
      <c r="F78" s="649">
        <v>271580</v>
      </c>
      <c r="G78" s="165">
        <f aca="true" t="shared" si="4" ref="G78:G93">F78/E78*100</f>
        <v>74.99475329437885</v>
      </c>
      <c r="H78" s="28"/>
      <c r="I78" s="28"/>
      <c r="J78" s="28"/>
      <c r="K78" s="28"/>
      <c r="L78" s="28"/>
      <c r="M78" s="28"/>
      <c r="N78" s="28"/>
      <c r="O78" s="80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  <c r="DX78" s="15"/>
      <c r="DY78" s="15"/>
      <c r="DZ78" s="15"/>
      <c r="EA78" s="15"/>
      <c r="EB78" s="15"/>
      <c r="EC78" s="15"/>
      <c r="ED78" s="15"/>
      <c r="EE78" s="15"/>
      <c r="EF78" s="15"/>
      <c r="EG78" s="15"/>
      <c r="EH78" s="15"/>
      <c r="EI78" s="15"/>
      <c r="EJ78" s="15"/>
      <c r="EK78" s="15"/>
      <c r="EL78" s="15"/>
      <c r="EM78" s="15"/>
      <c r="EN78" s="15"/>
      <c r="EO78" s="15"/>
      <c r="EP78" s="15"/>
      <c r="EQ78" s="15"/>
      <c r="ER78" s="15"/>
      <c r="ES78" s="15"/>
      <c r="ET78" s="15"/>
      <c r="EU78" s="15"/>
      <c r="EV78" s="15"/>
      <c r="EW78" s="15"/>
      <c r="EX78" s="15"/>
      <c r="EY78" s="15"/>
      <c r="EZ78" s="15"/>
      <c r="FA78" s="15"/>
      <c r="FB78" s="15"/>
      <c r="FC78" s="15"/>
      <c r="FD78" s="15"/>
      <c r="FE78" s="15"/>
      <c r="FF78" s="15"/>
      <c r="FG78" s="15"/>
      <c r="FH78" s="15"/>
      <c r="FI78" s="15"/>
      <c r="FJ78" s="15"/>
      <c r="FK78" s="15"/>
      <c r="FL78" s="15"/>
      <c r="FM78" s="15"/>
      <c r="FN78" s="15"/>
      <c r="FO78" s="15"/>
      <c r="FP78" s="15"/>
      <c r="FQ78" s="15"/>
      <c r="FR78" s="15"/>
      <c r="FS78" s="15"/>
      <c r="FT78" s="15"/>
      <c r="FU78" s="15"/>
      <c r="FV78" s="15"/>
      <c r="FW78" s="15"/>
      <c r="FX78" s="15"/>
      <c r="FY78" s="15"/>
      <c r="FZ78" s="15"/>
      <c r="GA78" s="15"/>
      <c r="GB78" s="15"/>
      <c r="GC78" s="15"/>
      <c r="GD78" s="15"/>
      <c r="GE78" s="15"/>
      <c r="GF78" s="15"/>
      <c r="GG78" s="15"/>
      <c r="GH78" s="15"/>
      <c r="GI78" s="15"/>
      <c r="GJ78" s="15"/>
      <c r="GK78" s="15"/>
      <c r="GL78" s="15"/>
      <c r="GM78" s="15"/>
      <c r="GN78" s="15"/>
      <c r="GO78" s="15"/>
      <c r="GP78" s="15"/>
      <c r="GQ78" s="15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15"/>
      <c r="HC78" s="15"/>
      <c r="HD78" s="15"/>
      <c r="HE78" s="15"/>
      <c r="HF78" s="15"/>
      <c r="HG78" s="15"/>
      <c r="HH78" s="15"/>
      <c r="HI78" s="15"/>
      <c r="HJ78" s="15"/>
      <c r="HK78" s="15"/>
      <c r="HL78" s="15"/>
      <c r="HM78" s="15"/>
      <c r="HN78" s="15"/>
      <c r="HO78" s="15"/>
      <c r="HP78" s="15"/>
      <c r="HQ78" s="15"/>
      <c r="HR78" s="15"/>
      <c r="HS78" s="15"/>
      <c r="HT78" s="15"/>
      <c r="HU78" s="15"/>
      <c r="HV78" s="15"/>
      <c r="HW78" s="15"/>
      <c r="HX78" s="15"/>
      <c r="HY78" s="15"/>
      <c r="HZ78" s="15"/>
      <c r="IA78" s="15"/>
      <c r="IB78" s="15"/>
      <c r="IC78" s="15"/>
      <c r="ID78" s="15"/>
      <c r="IE78" s="15"/>
      <c r="IF78" s="15"/>
      <c r="IG78" s="15"/>
      <c r="IH78" s="15"/>
      <c r="II78" s="15"/>
      <c r="IJ78" s="15"/>
      <c r="IK78" s="15"/>
      <c r="IL78" s="15"/>
      <c r="IM78" s="15"/>
      <c r="IN78" s="15"/>
      <c r="IO78" s="15"/>
      <c r="IP78" s="15"/>
      <c r="IQ78" s="15"/>
      <c r="IR78" s="15"/>
      <c r="IS78" s="15"/>
      <c r="IT78" s="15"/>
      <c r="IU78" s="15"/>
      <c r="IV78" s="15"/>
    </row>
    <row r="79" spans="1:256" s="119" customFormat="1" ht="12.75">
      <c r="A79" s="789"/>
      <c r="B79" s="43">
        <v>3112</v>
      </c>
      <c r="C79" s="33" t="s">
        <v>1014</v>
      </c>
      <c r="D79" s="168">
        <v>0</v>
      </c>
      <c r="E79" s="168">
        <v>1562</v>
      </c>
      <c r="F79" s="312">
        <v>1172</v>
      </c>
      <c r="G79" s="165">
        <f t="shared" si="4"/>
        <v>75.03201024327785</v>
      </c>
      <c r="H79" s="28"/>
      <c r="I79" s="28"/>
      <c r="J79" s="28"/>
      <c r="K79" s="28"/>
      <c r="L79" s="28"/>
      <c r="M79" s="28"/>
      <c r="N79" s="28"/>
      <c r="O79" s="80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  <c r="DX79" s="15"/>
      <c r="DY79" s="15"/>
      <c r="DZ79" s="15"/>
      <c r="EA79" s="15"/>
      <c r="EB79" s="15"/>
      <c r="EC79" s="15"/>
      <c r="ED79" s="15"/>
      <c r="EE79" s="15"/>
      <c r="EF79" s="15"/>
      <c r="EG79" s="15"/>
      <c r="EH79" s="15"/>
      <c r="EI79" s="15"/>
      <c r="EJ79" s="15"/>
      <c r="EK79" s="15"/>
      <c r="EL79" s="15"/>
      <c r="EM79" s="15"/>
      <c r="EN79" s="15"/>
      <c r="EO79" s="15"/>
      <c r="EP79" s="15"/>
      <c r="EQ79" s="15"/>
      <c r="ER79" s="15"/>
      <c r="ES79" s="15"/>
      <c r="ET79" s="15"/>
      <c r="EU79" s="15"/>
      <c r="EV79" s="15"/>
      <c r="EW79" s="15"/>
      <c r="EX79" s="15"/>
      <c r="EY79" s="15"/>
      <c r="EZ79" s="15"/>
      <c r="FA79" s="15"/>
      <c r="FB79" s="15"/>
      <c r="FC79" s="15"/>
      <c r="FD79" s="15"/>
      <c r="FE79" s="15"/>
      <c r="FF79" s="15"/>
      <c r="FG79" s="15"/>
      <c r="FH79" s="15"/>
      <c r="FI79" s="15"/>
      <c r="FJ79" s="15"/>
      <c r="FK79" s="15"/>
      <c r="FL79" s="15"/>
      <c r="FM79" s="15"/>
      <c r="FN79" s="15"/>
      <c r="FO79" s="15"/>
      <c r="FP79" s="15"/>
      <c r="FQ79" s="15"/>
      <c r="FR79" s="15"/>
      <c r="FS79" s="15"/>
      <c r="FT79" s="15"/>
      <c r="FU79" s="15"/>
      <c r="FV79" s="15"/>
      <c r="FW79" s="15"/>
      <c r="FX79" s="15"/>
      <c r="FY79" s="15"/>
      <c r="FZ79" s="15"/>
      <c r="GA79" s="15"/>
      <c r="GB79" s="15"/>
      <c r="GC79" s="15"/>
      <c r="GD79" s="15"/>
      <c r="GE79" s="15"/>
      <c r="GF79" s="15"/>
      <c r="GG79" s="15"/>
      <c r="GH79" s="15"/>
      <c r="GI79" s="15"/>
      <c r="GJ79" s="15"/>
      <c r="GK79" s="15"/>
      <c r="GL79" s="15"/>
      <c r="GM79" s="15"/>
      <c r="GN79" s="15"/>
      <c r="GO79" s="15"/>
      <c r="GP79" s="15"/>
      <c r="GQ79" s="15"/>
      <c r="GR79" s="15"/>
      <c r="GS79" s="15"/>
      <c r="GT79" s="15"/>
      <c r="GU79" s="15"/>
      <c r="GV79" s="15"/>
      <c r="GW79" s="15"/>
      <c r="GX79" s="15"/>
      <c r="GY79" s="15"/>
      <c r="GZ79" s="15"/>
      <c r="HA79" s="15"/>
      <c r="HB79" s="15"/>
      <c r="HC79" s="15"/>
      <c r="HD79" s="15"/>
      <c r="HE79" s="15"/>
      <c r="HF79" s="15"/>
      <c r="HG79" s="15"/>
      <c r="HH79" s="15"/>
      <c r="HI79" s="15"/>
      <c r="HJ79" s="15"/>
      <c r="HK79" s="15"/>
      <c r="HL79" s="15"/>
      <c r="HM79" s="15"/>
      <c r="HN79" s="15"/>
      <c r="HO79" s="15"/>
      <c r="HP79" s="15"/>
      <c r="HQ79" s="15"/>
      <c r="HR79" s="15"/>
      <c r="HS79" s="15"/>
      <c r="HT79" s="15"/>
      <c r="HU79" s="15"/>
      <c r="HV79" s="15"/>
      <c r="HW79" s="15"/>
      <c r="HX79" s="15"/>
      <c r="HY79" s="15"/>
      <c r="HZ79" s="15"/>
      <c r="IA79" s="15"/>
      <c r="IB79" s="15"/>
      <c r="IC79" s="15"/>
      <c r="ID79" s="15"/>
      <c r="IE79" s="15"/>
      <c r="IF79" s="15"/>
      <c r="IG79" s="15"/>
      <c r="IH79" s="15"/>
      <c r="II79" s="15"/>
      <c r="IJ79" s="15"/>
      <c r="IK79" s="15"/>
      <c r="IL79" s="15"/>
      <c r="IM79" s="15"/>
      <c r="IN79" s="15"/>
      <c r="IO79" s="15"/>
      <c r="IP79" s="15"/>
      <c r="IQ79" s="15"/>
      <c r="IR79" s="15"/>
      <c r="IS79" s="15"/>
      <c r="IT79" s="15"/>
      <c r="IU79" s="15"/>
      <c r="IV79" s="15"/>
    </row>
    <row r="80" spans="1:256" s="119" customFormat="1" ht="12.75">
      <c r="A80" s="789"/>
      <c r="B80" s="43">
        <v>3113</v>
      </c>
      <c r="C80" s="33" t="s">
        <v>49</v>
      </c>
      <c r="D80" s="168">
        <v>0</v>
      </c>
      <c r="E80" s="168">
        <v>1571815</v>
      </c>
      <c r="F80" s="312">
        <v>1179562</v>
      </c>
      <c r="G80" s="165">
        <f t="shared" si="4"/>
        <v>75.04458221864533</v>
      </c>
      <c r="H80" s="28"/>
      <c r="I80" s="28"/>
      <c r="J80" s="28"/>
      <c r="K80" s="28"/>
      <c r="L80" s="28"/>
      <c r="M80" s="28"/>
      <c r="N80" s="28"/>
      <c r="O80" s="80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15"/>
      <c r="FM80" s="15"/>
      <c r="FN80" s="15"/>
      <c r="FO80" s="15"/>
      <c r="FP80" s="15"/>
      <c r="FQ80" s="15"/>
      <c r="FR80" s="15"/>
      <c r="FS80" s="15"/>
      <c r="FT80" s="15"/>
      <c r="FU80" s="15"/>
      <c r="FV80" s="15"/>
      <c r="FW80" s="15"/>
      <c r="FX80" s="15"/>
      <c r="FY80" s="15"/>
      <c r="FZ80" s="15"/>
      <c r="GA80" s="15"/>
      <c r="GB80" s="15"/>
      <c r="GC80" s="15"/>
      <c r="GD80" s="15"/>
      <c r="GE80" s="15"/>
      <c r="GF80" s="15"/>
      <c r="GG80" s="15"/>
      <c r="GH80" s="15"/>
      <c r="GI80" s="15"/>
      <c r="GJ80" s="15"/>
      <c r="GK80" s="15"/>
      <c r="GL80" s="15"/>
      <c r="GM80" s="15"/>
      <c r="GN80" s="15"/>
      <c r="GO80" s="15"/>
      <c r="GP80" s="15"/>
      <c r="GQ80" s="15"/>
      <c r="GR80" s="15"/>
      <c r="GS80" s="15"/>
      <c r="GT80" s="15"/>
      <c r="GU80" s="15"/>
      <c r="GV80" s="15"/>
      <c r="GW80" s="15"/>
      <c r="GX80" s="15"/>
      <c r="GY80" s="15"/>
      <c r="GZ80" s="15"/>
      <c r="HA80" s="15"/>
      <c r="HB80" s="15"/>
      <c r="HC80" s="15"/>
      <c r="HD80" s="15"/>
      <c r="HE80" s="15"/>
      <c r="HF80" s="15"/>
      <c r="HG80" s="15"/>
      <c r="HH80" s="15"/>
      <c r="HI80" s="15"/>
      <c r="HJ80" s="15"/>
      <c r="HK80" s="15"/>
      <c r="HL80" s="15"/>
      <c r="HM80" s="15"/>
      <c r="HN80" s="15"/>
      <c r="HO80" s="15"/>
      <c r="HP80" s="15"/>
      <c r="HQ80" s="15"/>
      <c r="HR80" s="15"/>
      <c r="HS80" s="15"/>
      <c r="HT80" s="15"/>
      <c r="HU80" s="15"/>
      <c r="HV80" s="15"/>
      <c r="HW80" s="15"/>
      <c r="HX80" s="15"/>
      <c r="HY80" s="15"/>
      <c r="HZ80" s="15"/>
      <c r="IA80" s="15"/>
      <c r="IB80" s="15"/>
      <c r="IC80" s="15"/>
      <c r="ID80" s="15"/>
      <c r="IE80" s="15"/>
      <c r="IF80" s="15"/>
      <c r="IG80" s="15"/>
      <c r="IH80" s="15"/>
      <c r="II80" s="15"/>
      <c r="IJ80" s="15"/>
      <c r="IK80" s="15"/>
      <c r="IL80" s="15"/>
      <c r="IM80" s="15"/>
      <c r="IN80" s="15"/>
      <c r="IO80" s="15"/>
      <c r="IP80" s="15"/>
      <c r="IQ80" s="15"/>
      <c r="IR80" s="15"/>
      <c r="IS80" s="15"/>
      <c r="IT80" s="15"/>
      <c r="IU80" s="15"/>
      <c r="IV80" s="15"/>
    </row>
    <row r="81" spans="1:256" s="119" customFormat="1" ht="12.75">
      <c r="A81" s="789"/>
      <c r="B81" s="43">
        <v>3114</v>
      </c>
      <c r="C81" s="33" t="s">
        <v>1015</v>
      </c>
      <c r="D81" s="168">
        <v>0</v>
      </c>
      <c r="E81" s="168">
        <v>124860</v>
      </c>
      <c r="F81" s="312">
        <v>93653</v>
      </c>
      <c r="G81" s="165">
        <f t="shared" si="4"/>
        <v>75.00640717603716</v>
      </c>
      <c r="H81" s="28"/>
      <c r="I81" s="28"/>
      <c r="J81" s="28"/>
      <c r="K81" s="28"/>
      <c r="L81" s="28"/>
      <c r="M81" s="28"/>
      <c r="N81" s="28"/>
      <c r="O81" s="80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15"/>
      <c r="FM81" s="15"/>
      <c r="FN81" s="15"/>
      <c r="FO81" s="15"/>
      <c r="FP81" s="15"/>
      <c r="FQ81" s="15"/>
      <c r="FR81" s="15"/>
      <c r="FS81" s="15"/>
      <c r="FT81" s="15"/>
      <c r="FU81" s="15"/>
      <c r="FV81" s="15"/>
      <c r="FW81" s="15"/>
      <c r="FX81" s="15"/>
      <c r="FY81" s="15"/>
      <c r="FZ81" s="15"/>
      <c r="GA81" s="15"/>
      <c r="GB81" s="15"/>
      <c r="GC81" s="15"/>
      <c r="GD81" s="15"/>
      <c r="GE81" s="15"/>
      <c r="GF81" s="15"/>
      <c r="GG81" s="15"/>
      <c r="GH81" s="15"/>
      <c r="GI81" s="15"/>
      <c r="GJ81" s="15"/>
      <c r="GK81" s="15"/>
      <c r="GL81" s="15"/>
      <c r="GM81" s="15"/>
      <c r="GN81" s="15"/>
      <c r="GO81" s="15"/>
      <c r="GP81" s="15"/>
      <c r="GQ81" s="15"/>
      <c r="GR81" s="15"/>
      <c r="GS81" s="15"/>
      <c r="GT81" s="15"/>
      <c r="GU81" s="15"/>
      <c r="GV81" s="15"/>
      <c r="GW81" s="15"/>
      <c r="GX81" s="15"/>
      <c r="GY81" s="15"/>
      <c r="GZ81" s="15"/>
      <c r="HA81" s="15"/>
      <c r="HB81" s="15"/>
      <c r="HC81" s="15"/>
      <c r="HD81" s="15"/>
      <c r="HE81" s="15"/>
      <c r="HF81" s="15"/>
      <c r="HG81" s="15"/>
      <c r="HH81" s="15"/>
      <c r="HI81" s="15"/>
      <c r="HJ81" s="15"/>
      <c r="HK81" s="15"/>
      <c r="HL81" s="15"/>
      <c r="HM81" s="15"/>
      <c r="HN81" s="15"/>
      <c r="HO81" s="15"/>
      <c r="HP81" s="15"/>
      <c r="HQ81" s="15"/>
      <c r="HR81" s="15"/>
      <c r="HS81" s="15"/>
      <c r="HT81" s="15"/>
      <c r="HU81" s="15"/>
      <c r="HV81" s="15"/>
      <c r="HW81" s="15"/>
      <c r="HX81" s="15"/>
      <c r="HY81" s="15"/>
      <c r="HZ81" s="15"/>
      <c r="IA81" s="15"/>
      <c r="IB81" s="15"/>
      <c r="IC81" s="15"/>
      <c r="ID81" s="15"/>
      <c r="IE81" s="15"/>
      <c r="IF81" s="15"/>
      <c r="IG81" s="15"/>
      <c r="IH81" s="15"/>
      <c r="II81" s="15"/>
      <c r="IJ81" s="15"/>
      <c r="IK81" s="15"/>
      <c r="IL81" s="15"/>
      <c r="IM81" s="15"/>
      <c r="IN81" s="15"/>
      <c r="IO81" s="15"/>
      <c r="IP81" s="15"/>
      <c r="IQ81" s="15"/>
      <c r="IR81" s="15"/>
      <c r="IS81" s="15"/>
      <c r="IT81" s="15"/>
      <c r="IU81" s="15"/>
      <c r="IV81" s="15"/>
    </row>
    <row r="82" spans="1:256" s="119" customFormat="1" ht="12.75">
      <c r="A82" s="789"/>
      <c r="B82" s="43">
        <v>3117</v>
      </c>
      <c r="C82" s="33" t="s">
        <v>469</v>
      </c>
      <c r="D82" s="168">
        <v>0</v>
      </c>
      <c r="E82" s="168">
        <v>253396</v>
      </c>
      <c r="F82" s="312">
        <v>189851</v>
      </c>
      <c r="G82" s="165">
        <f t="shared" si="4"/>
        <v>74.92265071271844</v>
      </c>
      <c r="H82" s="28"/>
      <c r="I82" s="28"/>
      <c r="J82" s="28"/>
      <c r="K82" s="28"/>
      <c r="L82" s="28"/>
      <c r="M82" s="28"/>
      <c r="N82" s="28"/>
      <c r="O82" s="80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  <c r="IV82" s="15"/>
    </row>
    <row r="83" spans="1:256" s="119" customFormat="1" ht="12.75">
      <c r="A83" s="789"/>
      <c r="B83" s="43">
        <v>3121</v>
      </c>
      <c r="C83" s="33" t="s">
        <v>1016</v>
      </c>
      <c r="D83" s="168">
        <v>0</v>
      </c>
      <c r="E83" s="168">
        <v>260196</v>
      </c>
      <c r="F83" s="312">
        <v>195153</v>
      </c>
      <c r="G83" s="165">
        <f t="shared" si="4"/>
        <v>75.00230595397316</v>
      </c>
      <c r="H83" s="28"/>
      <c r="I83" s="28"/>
      <c r="J83" s="28"/>
      <c r="K83" s="28"/>
      <c r="L83" s="28"/>
      <c r="M83" s="28"/>
      <c r="N83" s="28"/>
      <c r="O83" s="80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  <c r="DX83" s="15"/>
      <c r="DY83" s="15"/>
      <c r="DZ83" s="15"/>
      <c r="EA83" s="15"/>
      <c r="EB83" s="15"/>
      <c r="EC83" s="15"/>
      <c r="ED83" s="15"/>
      <c r="EE83" s="15"/>
      <c r="EF83" s="15"/>
      <c r="EG83" s="15"/>
      <c r="EH83" s="15"/>
      <c r="EI83" s="15"/>
      <c r="EJ83" s="15"/>
      <c r="EK83" s="15"/>
      <c r="EL83" s="15"/>
      <c r="EM83" s="15"/>
      <c r="EN83" s="15"/>
      <c r="EO83" s="15"/>
      <c r="EP83" s="15"/>
      <c r="EQ83" s="15"/>
      <c r="ER83" s="15"/>
      <c r="ES83" s="15"/>
      <c r="ET83" s="15"/>
      <c r="EU83" s="15"/>
      <c r="EV83" s="15"/>
      <c r="EW83" s="15"/>
      <c r="EX83" s="15"/>
      <c r="EY83" s="15"/>
      <c r="EZ83" s="15"/>
      <c r="FA83" s="15"/>
      <c r="FB83" s="15"/>
      <c r="FC83" s="15"/>
      <c r="FD83" s="15"/>
      <c r="FE83" s="15"/>
      <c r="FF83" s="15"/>
      <c r="FG83" s="15"/>
      <c r="FH83" s="15"/>
      <c r="FI83" s="15"/>
      <c r="FJ83" s="15"/>
      <c r="FK83" s="15"/>
      <c r="FL83" s="15"/>
      <c r="FM83" s="15"/>
      <c r="FN83" s="15"/>
      <c r="FO83" s="15"/>
      <c r="FP83" s="15"/>
      <c r="FQ83" s="15"/>
      <c r="FR83" s="15"/>
      <c r="FS83" s="15"/>
      <c r="FT83" s="15"/>
      <c r="FU83" s="15"/>
      <c r="FV83" s="15"/>
      <c r="FW83" s="15"/>
      <c r="FX83" s="15"/>
      <c r="FY83" s="15"/>
      <c r="FZ83" s="15"/>
      <c r="GA83" s="15"/>
      <c r="GB83" s="15"/>
      <c r="GC83" s="15"/>
      <c r="GD83" s="15"/>
      <c r="GE83" s="15"/>
      <c r="GF83" s="15"/>
      <c r="GG83" s="15"/>
      <c r="GH83" s="15"/>
      <c r="GI83" s="15"/>
      <c r="GJ83" s="15"/>
      <c r="GK83" s="15"/>
      <c r="GL83" s="15"/>
      <c r="GM83" s="15"/>
      <c r="GN83" s="15"/>
      <c r="GO83" s="15"/>
      <c r="GP83" s="15"/>
      <c r="GQ83" s="15"/>
      <c r="GR83" s="15"/>
      <c r="GS83" s="15"/>
      <c r="GT83" s="15"/>
      <c r="GU83" s="15"/>
      <c r="GV83" s="15"/>
      <c r="GW83" s="15"/>
      <c r="GX83" s="15"/>
      <c r="GY83" s="15"/>
      <c r="GZ83" s="15"/>
      <c r="HA83" s="15"/>
      <c r="HB83" s="15"/>
      <c r="HC83" s="15"/>
      <c r="HD83" s="15"/>
      <c r="HE83" s="15"/>
      <c r="HF83" s="15"/>
      <c r="HG83" s="15"/>
      <c r="HH83" s="15"/>
      <c r="HI83" s="15"/>
      <c r="HJ83" s="15"/>
      <c r="HK83" s="15"/>
      <c r="HL83" s="15"/>
      <c r="HM83" s="15"/>
      <c r="HN83" s="15"/>
      <c r="HO83" s="15"/>
      <c r="HP83" s="15"/>
      <c r="HQ83" s="15"/>
      <c r="HR83" s="15"/>
      <c r="HS83" s="15"/>
      <c r="HT83" s="15"/>
      <c r="HU83" s="15"/>
      <c r="HV83" s="15"/>
      <c r="HW83" s="15"/>
      <c r="HX83" s="15"/>
      <c r="HY83" s="15"/>
      <c r="HZ83" s="15"/>
      <c r="IA83" s="15"/>
      <c r="IB83" s="15"/>
      <c r="IC83" s="15"/>
      <c r="ID83" s="15"/>
      <c r="IE83" s="15"/>
      <c r="IF83" s="15"/>
      <c r="IG83" s="15"/>
      <c r="IH83" s="15"/>
      <c r="II83" s="15"/>
      <c r="IJ83" s="15"/>
      <c r="IK83" s="15"/>
      <c r="IL83" s="15"/>
      <c r="IM83" s="15"/>
      <c r="IN83" s="15"/>
      <c r="IO83" s="15"/>
      <c r="IP83" s="15"/>
      <c r="IQ83" s="15"/>
      <c r="IR83" s="15"/>
      <c r="IS83" s="15"/>
      <c r="IT83" s="15"/>
      <c r="IU83" s="15"/>
      <c r="IV83" s="15"/>
    </row>
    <row r="84" spans="1:256" s="119" customFormat="1" ht="12.75">
      <c r="A84" s="789"/>
      <c r="B84" s="43">
        <v>3122</v>
      </c>
      <c r="C84" s="33" t="s">
        <v>1017</v>
      </c>
      <c r="D84" s="168">
        <v>0</v>
      </c>
      <c r="E84" s="168">
        <v>418986</v>
      </c>
      <c r="F84" s="312">
        <v>314247</v>
      </c>
      <c r="G84" s="165">
        <f t="shared" si="4"/>
        <v>75.00179003594393</v>
      </c>
      <c r="H84" s="28"/>
      <c r="I84" s="28"/>
      <c r="J84" s="28"/>
      <c r="K84" s="28"/>
      <c r="L84" s="28"/>
      <c r="M84" s="28"/>
      <c r="N84" s="28"/>
      <c r="O84" s="80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  <c r="DX84" s="15"/>
      <c r="DY84" s="15"/>
      <c r="DZ84" s="15"/>
      <c r="EA84" s="15"/>
      <c r="EB84" s="15"/>
      <c r="EC84" s="15"/>
      <c r="ED84" s="15"/>
      <c r="EE84" s="15"/>
      <c r="EF84" s="15"/>
      <c r="EG84" s="15"/>
      <c r="EH84" s="15"/>
      <c r="EI84" s="15"/>
      <c r="EJ84" s="15"/>
      <c r="EK84" s="15"/>
      <c r="EL84" s="15"/>
      <c r="EM84" s="15"/>
      <c r="EN84" s="15"/>
      <c r="EO84" s="15"/>
      <c r="EP84" s="15"/>
      <c r="EQ84" s="15"/>
      <c r="ER84" s="15"/>
      <c r="ES84" s="15"/>
      <c r="ET84" s="15"/>
      <c r="EU84" s="15"/>
      <c r="EV84" s="15"/>
      <c r="EW84" s="15"/>
      <c r="EX84" s="15"/>
      <c r="EY84" s="15"/>
      <c r="EZ84" s="15"/>
      <c r="FA84" s="15"/>
      <c r="FB84" s="15"/>
      <c r="FC84" s="15"/>
      <c r="FD84" s="15"/>
      <c r="FE84" s="15"/>
      <c r="FF84" s="15"/>
      <c r="FG84" s="15"/>
      <c r="FH84" s="15"/>
      <c r="FI84" s="15"/>
      <c r="FJ84" s="15"/>
      <c r="FK84" s="15"/>
      <c r="FL84" s="15"/>
      <c r="FM84" s="15"/>
      <c r="FN84" s="15"/>
      <c r="FO84" s="15"/>
      <c r="FP84" s="15"/>
      <c r="FQ84" s="15"/>
      <c r="FR84" s="15"/>
      <c r="FS84" s="15"/>
      <c r="FT84" s="15"/>
      <c r="FU84" s="15"/>
      <c r="FV84" s="15"/>
      <c r="FW84" s="15"/>
      <c r="FX84" s="15"/>
      <c r="FY84" s="15"/>
      <c r="FZ84" s="15"/>
      <c r="GA84" s="15"/>
      <c r="GB84" s="15"/>
      <c r="GC84" s="15"/>
      <c r="GD84" s="15"/>
      <c r="GE84" s="15"/>
      <c r="GF84" s="15"/>
      <c r="GG84" s="15"/>
      <c r="GH84" s="15"/>
      <c r="GI84" s="15"/>
      <c r="GJ84" s="15"/>
      <c r="GK84" s="15"/>
      <c r="GL84" s="15"/>
      <c r="GM84" s="15"/>
      <c r="GN84" s="15"/>
      <c r="GO84" s="15"/>
      <c r="GP84" s="15"/>
      <c r="GQ84" s="15"/>
      <c r="GR84" s="15"/>
      <c r="GS84" s="15"/>
      <c r="GT84" s="15"/>
      <c r="GU84" s="15"/>
      <c r="GV84" s="15"/>
      <c r="GW84" s="15"/>
      <c r="GX84" s="15"/>
      <c r="GY84" s="15"/>
      <c r="GZ84" s="15"/>
      <c r="HA84" s="15"/>
      <c r="HB84" s="15"/>
      <c r="HC84" s="15"/>
      <c r="HD84" s="15"/>
      <c r="HE84" s="15"/>
      <c r="HF84" s="15"/>
      <c r="HG84" s="15"/>
      <c r="HH84" s="15"/>
      <c r="HI84" s="15"/>
      <c r="HJ84" s="15"/>
      <c r="HK84" s="15"/>
      <c r="HL84" s="15"/>
      <c r="HM84" s="15"/>
      <c r="HN84" s="15"/>
      <c r="HO84" s="15"/>
      <c r="HP84" s="15"/>
      <c r="HQ84" s="15"/>
      <c r="HR84" s="15"/>
      <c r="HS84" s="15"/>
      <c r="HT84" s="15"/>
      <c r="HU84" s="15"/>
      <c r="HV84" s="15"/>
      <c r="HW84" s="15"/>
      <c r="HX84" s="15"/>
      <c r="HY84" s="15"/>
      <c r="HZ84" s="15"/>
      <c r="IA84" s="15"/>
      <c r="IB84" s="15"/>
      <c r="IC84" s="15"/>
      <c r="ID84" s="15"/>
      <c r="IE84" s="15"/>
      <c r="IF84" s="15"/>
      <c r="IG84" s="15"/>
      <c r="IH84" s="15"/>
      <c r="II84" s="15"/>
      <c r="IJ84" s="15"/>
      <c r="IK84" s="15"/>
      <c r="IL84" s="15"/>
      <c r="IM84" s="15"/>
      <c r="IN84" s="15"/>
      <c r="IO84" s="15"/>
      <c r="IP84" s="15"/>
      <c r="IQ84" s="15"/>
      <c r="IR84" s="15"/>
      <c r="IS84" s="15"/>
      <c r="IT84" s="15"/>
      <c r="IU84" s="15"/>
      <c r="IV84" s="15"/>
    </row>
    <row r="85" spans="1:256" s="119" customFormat="1" ht="12.75">
      <c r="A85" s="789"/>
      <c r="B85" s="43">
        <v>3123</v>
      </c>
      <c r="C85" s="33" t="s">
        <v>1096</v>
      </c>
      <c r="D85" s="168">
        <v>0</v>
      </c>
      <c r="E85" s="168">
        <v>462017</v>
      </c>
      <c r="F85" s="312">
        <v>346519</v>
      </c>
      <c r="G85" s="165">
        <f t="shared" si="4"/>
        <v>75.00135276407578</v>
      </c>
      <c r="H85" s="28"/>
      <c r="I85" s="28"/>
      <c r="J85" s="28"/>
      <c r="K85" s="28"/>
      <c r="L85" s="28"/>
      <c r="M85" s="28"/>
      <c r="N85" s="28"/>
      <c r="O85" s="80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  <c r="DX85" s="15"/>
      <c r="DY85" s="15"/>
      <c r="DZ85" s="15"/>
      <c r="EA85" s="15"/>
      <c r="EB85" s="15"/>
      <c r="EC85" s="15"/>
      <c r="ED85" s="15"/>
      <c r="EE85" s="15"/>
      <c r="EF85" s="15"/>
      <c r="EG85" s="15"/>
      <c r="EH85" s="15"/>
      <c r="EI85" s="15"/>
      <c r="EJ85" s="15"/>
      <c r="EK85" s="15"/>
      <c r="EL85" s="15"/>
      <c r="EM85" s="15"/>
      <c r="EN85" s="15"/>
      <c r="EO85" s="15"/>
      <c r="EP85" s="15"/>
      <c r="EQ85" s="15"/>
      <c r="ER85" s="15"/>
      <c r="ES85" s="15"/>
      <c r="ET85" s="15"/>
      <c r="EU85" s="15"/>
      <c r="EV85" s="15"/>
      <c r="EW85" s="15"/>
      <c r="EX85" s="15"/>
      <c r="EY85" s="15"/>
      <c r="EZ85" s="15"/>
      <c r="FA85" s="15"/>
      <c r="FB85" s="15"/>
      <c r="FC85" s="15"/>
      <c r="FD85" s="15"/>
      <c r="FE85" s="15"/>
      <c r="FF85" s="15"/>
      <c r="FG85" s="15"/>
      <c r="FH85" s="15"/>
      <c r="FI85" s="15"/>
      <c r="FJ85" s="15"/>
      <c r="FK85" s="15"/>
      <c r="FL85" s="15"/>
      <c r="FM85" s="15"/>
      <c r="FN85" s="15"/>
      <c r="FO85" s="15"/>
      <c r="FP85" s="15"/>
      <c r="FQ85" s="15"/>
      <c r="FR85" s="15"/>
      <c r="FS85" s="15"/>
      <c r="FT85" s="15"/>
      <c r="FU85" s="15"/>
      <c r="FV85" s="15"/>
      <c r="FW85" s="15"/>
      <c r="FX85" s="15"/>
      <c r="FY85" s="15"/>
      <c r="FZ85" s="15"/>
      <c r="GA85" s="15"/>
      <c r="GB85" s="15"/>
      <c r="GC85" s="15"/>
      <c r="GD85" s="15"/>
      <c r="GE85" s="15"/>
      <c r="GF85" s="15"/>
      <c r="GG85" s="15"/>
      <c r="GH85" s="15"/>
      <c r="GI85" s="15"/>
      <c r="GJ85" s="15"/>
      <c r="GK85" s="15"/>
      <c r="GL85" s="15"/>
      <c r="GM85" s="15"/>
      <c r="GN85" s="15"/>
      <c r="GO85" s="15"/>
      <c r="GP85" s="15"/>
      <c r="GQ85" s="15"/>
      <c r="GR85" s="15"/>
      <c r="GS85" s="15"/>
      <c r="GT85" s="15"/>
      <c r="GU85" s="15"/>
      <c r="GV85" s="15"/>
      <c r="GW85" s="15"/>
      <c r="GX85" s="15"/>
      <c r="GY85" s="15"/>
      <c r="GZ85" s="15"/>
      <c r="HA85" s="15"/>
      <c r="HB85" s="15"/>
      <c r="HC85" s="15"/>
      <c r="HD85" s="15"/>
      <c r="HE85" s="15"/>
      <c r="HF85" s="15"/>
      <c r="HG85" s="15"/>
      <c r="HH85" s="15"/>
      <c r="HI85" s="15"/>
      <c r="HJ85" s="15"/>
      <c r="HK85" s="15"/>
      <c r="HL85" s="15"/>
      <c r="HM85" s="15"/>
      <c r="HN85" s="15"/>
      <c r="HO85" s="15"/>
      <c r="HP85" s="15"/>
      <c r="HQ85" s="15"/>
      <c r="HR85" s="15"/>
      <c r="HS85" s="15"/>
      <c r="HT85" s="15"/>
      <c r="HU85" s="15"/>
      <c r="HV85" s="15"/>
      <c r="HW85" s="15"/>
      <c r="HX85" s="15"/>
      <c r="HY85" s="15"/>
      <c r="HZ85" s="15"/>
      <c r="IA85" s="15"/>
      <c r="IB85" s="15"/>
      <c r="IC85" s="15"/>
      <c r="ID85" s="15"/>
      <c r="IE85" s="15"/>
      <c r="IF85" s="15"/>
      <c r="IG85" s="15"/>
      <c r="IH85" s="15"/>
      <c r="II85" s="15"/>
      <c r="IJ85" s="15"/>
      <c r="IK85" s="15"/>
      <c r="IL85" s="15"/>
      <c r="IM85" s="15"/>
      <c r="IN85" s="15"/>
      <c r="IO85" s="15"/>
      <c r="IP85" s="15"/>
      <c r="IQ85" s="15"/>
      <c r="IR85" s="15"/>
      <c r="IS85" s="15"/>
      <c r="IT85" s="15"/>
      <c r="IU85" s="15"/>
      <c r="IV85" s="15"/>
    </row>
    <row r="86" spans="1:256" s="119" customFormat="1" ht="24" customHeight="1">
      <c r="A86" s="789"/>
      <c r="B86" s="141">
        <v>3124</v>
      </c>
      <c r="C86" s="360" t="s">
        <v>499</v>
      </c>
      <c r="D86" s="508">
        <v>0</v>
      </c>
      <c r="E86" s="284">
        <v>15508</v>
      </c>
      <c r="F86" s="332">
        <v>11631</v>
      </c>
      <c r="G86" s="173">
        <f t="shared" si="4"/>
        <v>75</v>
      </c>
      <c r="H86" s="28"/>
      <c r="I86" s="28"/>
      <c r="J86" s="28"/>
      <c r="K86" s="28"/>
      <c r="L86" s="28"/>
      <c r="M86" s="28"/>
      <c r="N86" s="28"/>
      <c r="O86" s="80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  <c r="DX86" s="15"/>
      <c r="DY86" s="15"/>
      <c r="DZ86" s="15"/>
      <c r="EA86" s="15"/>
      <c r="EB86" s="15"/>
      <c r="EC86" s="15"/>
      <c r="ED86" s="15"/>
      <c r="EE86" s="15"/>
      <c r="EF86" s="15"/>
      <c r="EG86" s="15"/>
      <c r="EH86" s="15"/>
      <c r="EI86" s="15"/>
      <c r="EJ86" s="15"/>
      <c r="EK86" s="15"/>
      <c r="EL86" s="15"/>
      <c r="EM86" s="15"/>
      <c r="EN86" s="15"/>
      <c r="EO86" s="15"/>
      <c r="EP86" s="15"/>
      <c r="EQ86" s="15"/>
      <c r="ER86" s="15"/>
      <c r="ES86" s="15"/>
      <c r="ET86" s="15"/>
      <c r="EU86" s="15"/>
      <c r="EV86" s="15"/>
      <c r="EW86" s="15"/>
      <c r="EX86" s="15"/>
      <c r="EY86" s="15"/>
      <c r="EZ86" s="15"/>
      <c r="FA86" s="15"/>
      <c r="FB86" s="15"/>
      <c r="FC86" s="15"/>
      <c r="FD86" s="15"/>
      <c r="FE86" s="15"/>
      <c r="FF86" s="15"/>
      <c r="FG86" s="15"/>
      <c r="FH86" s="15"/>
      <c r="FI86" s="15"/>
      <c r="FJ86" s="15"/>
      <c r="FK86" s="15"/>
      <c r="FL86" s="15"/>
      <c r="FM86" s="15"/>
      <c r="FN86" s="15"/>
      <c r="FO86" s="15"/>
      <c r="FP86" s="15"/>
      <c r="FQ86" s="15"/>
      <c r="FR86" s="15"/>
      <c r="FS86" s="15"/>
      <c r="FT86" s="15"/>
      <c r="FU86" s="15"/>
      <c r="FV86" s="15"/>
      <c r="FW86" s="15"/>
      <c r="FX86" s="15"/>
      <c r="FY86" s="15"/>
      <c r="FZ86" s="15"/>
      <c r="GA86" s="15"/>
      <c r="GB86" s="15"/>
      <c r="GC86" s="15"/>
      <c r="GD86" s="15"/>
      <c r="GE86" s="15"/>
      <c r="GF86" s="15"/>
      <c r="GG86" s="15"/>
      <c r="GH86" s="15"/>
      <c r="GI86" s="15"/>
      <c r="GJ86" s="15"/>
      <c r="GK86" s="15"/>
      <c r="GL86" s="15"/>
      <c r="GM86" s="15"/>
      <c r="GN86" s="15"/>
      <c r="GO86" s="15"/>
      <c r="GP86" s="15"/>
      <c r="GQ86" s="15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  <c r="IV86" s="15"/>
    </row>
    <row r="87" spans="1:256" s="119" customFormat="1" ht="12.75">
      <c r="A87" s="789"/>
      <c r="B87" s="43">
        <v>3141</v>
      </c>
      <c r="C87" s="33" t="s">
        <v>65</v>
      </c>
      <c r="D87" s="168">
        <v>0</v>
      </c>
      <c r="E87" s="168">
        <v>12578</v>
      </c>
      <c r="F87" s="312">
        <v>9435</v>
      </c>
      <c r="G87" s="165">
        <f t="shared" si="4"/>
        <v>75.01192558435363</v>
      </c>
      <c r="H87" s="28"/>
      <c r="I87" s="28"/>
      <c r="J87" s="28"/>
      <c r="K87" s="28"/>
      <c r="L87" s="28"/>
      <c r="M87" s="28"/>
      <c r="N87" s="28"/>
      <c r="O87" s="80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  <c r="GF87" s="15"/>
      <c r="GG87" s="15"/>
      <c r="GH87" s="15"/>
      <c r="GI87" s="15"/>
      <c r="GJ87" s="15"/>
      <c r="GK87" s="15"/>
      <c r="GL87" s="15"/>
      <c r="GM87" s="15"/>
      <c r="GN87" s="15"/>
      <c r="GO87" s="15"/>
      <c r="GP87" s="15"/>
      <c r="GQ87" s="15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15"/>
      <c r="HC87" s="15"/>
      <c r="HD87" s="15"/>
      <c r="HE87" s="15"/>
      <c r="HF87" s="15"/>
      <c r="HG87" s="15"/>
      <c r="HH87" s="15"/>
      <c r="HI87" s="15"/>
      <c r="HJ87" s="15"/>
      <c r="HK87" s="15"/>
      <c r="HL87" s="15"/>
      <c r="HM87" s="15"/>
      <c r="HN87" s="15"/>
      <c r="HO87" s="15"/>
      <c r="HP87" s="15"/>
      <c r="HQ87" s="15"/>
      <c r="HR87" s="15"/>
      <c r="HS87" s="15"/>
      <c r="HT87" s="15"/>
      <c r="HU87" s="15"/>
      <c r="HV87" s="15"/>
      <c r="HW87" s="15"/>
      <c r="HX87" s="15"/>
      <c r="HY87" s="15"/>
      <c r="HZ87" s="15"/>
      <c r="IA87" s="15"/>
      <c r="IB87" s="15"/>
      <c r="IC87" s="15"/>
      <c r="ID87" s="15"/>
      <c r="IE87" s="15"/>
      <c r="IF87" s="15"/>
      <c r="IG87" s="15"/>
      <c r="IH87" s="15"/>
      <c r="II87" s="15"/>
      <c r="IJ87" s="15"/>
      <c r="IK87" s="15"/>
      <c r="IL87" s="15"/>
      <c r="IM87" s="15"/>
      <c r="IN87" s="15"/>
      <c r="IO87" s="15"/>
      <c r="IP87" s="15"/>
      <c r="IQ87" s="15"/>
      <c r="IR87" s="15"/>
      <c r="IS87" s="15"/>
      <c r="IT87" s="15"/>
      <c r="IU87" s="15"/>
      <c r="IV87" s="15"/>
    </row>
    <row r="88" spans="1:256" s="119" customFormat="1" ht="25.5">
      <c r="A88" s="789"/>
      <c r="B88" s="141">
        <v>3146</v>
      </c>
      <c r="C88" s="132" t="s">
        <v>73</v>
      </c>
      <c r="D88" s="508">
        <v>0</v>
      </c>
      <c r="E88" s="284">
        <v>18069</v>
      </c>
      <c r="F88" s="306">
        <v>13554</v>
      </c>
      <c r="G88" s="173">
        <f t="shared" si="4"/>
        <v>75.01245226631247</v>
      </c>
      <c r="H88" s="28"/>
      <c r="I88" s="28"/>
      <c r="J88" s="28"/>
      <c r="K88" s="28"/>
      <c r="L88" s="28"/>
      <c r="M88" s="28"/>
      <c r="N88" s="28"/>
      <c r="O88" s="80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  <c r="DX88" s="15"/>
      <c r="DY88" s="15"/>
      <c r="DZ88" s="15"/>
      <c r="EA88" s="15"/>
      <c r="EB88" s="15"/>
      <c r="EC88" s="15"/>
      <c r="ED88" s="15"/>
      <c r="EE88" s="15"/>
      <c r="EF88" s="15"/>
      <c r="EG88" s="15"/>
      <c r="EH88" s="15"/>
      <c r="EI88" s="15"/>
      <c r="EJ88" s="15"/>
      <c r="EK88" s="15"/>
      <c r="EL88" s="15"/>
      <c r="EM88" s="15"/>
      <c r="EN88" s="15"/>
      <c r="EO88" s="15"/>
      <c r="EP88" s="15"/>
      <c r="EQ88" s="15"/>
      <c r="ER88" s="15"/>
      <c r="ES88" s="15"/>
      <c r="ET88" s="15"/>
      <c r="EU88" s="15"/>
      <c r="EV88" s="15"/>
      <c r="EW88" s="15"/>
      <c r="EX88" s="15"/>
      <c r="EY88" s="15"/>
      <c r="EZ88" s="15"/>
      <c r="FA88" s="15"/>
      <c r="FB88" s="15"/>
      <c r="FC88" s="15"/>
      <c r="FD88" s="15"/>
      <c r="FE88" s="15"/>
      <c r="FF88" s="15"/>
      <c r="FG88" s="15"/>
      <c r="FH88" s="15"/>
      <c r="FI88" s="15"/>
      <c r="FJ88" s="15"/>
      <c r="FK88" s="15"/>
      <c r="FL88" s="15"/>
      <c r="FM88" s="15"/>
      <c r="FN88" s="15"/>
      <c r="FO88" s="15"/>
      <c r="FP88" s="15"/>
      <c r="FQ88" s="15"/>
      <c r="FR88" s="15"/>
      <c r="FS88" s="15"/>
      <c r="FT88" s="15"/>
      <c r="FU88" s="15"/>
      <c r="FV88" s="15"/>
      <c r="FW88" s="15"/>
      <c r="FX88" s="15"/>
      <c r="FY88" s="15"/>
      <c r="FZ88" s="15"/>
      <c r="GA88" s="15"/>
      <c r="GB88" s="15"/>
      <c r="GC88" s="15"/>
      <c r="GD88" s="15"/>
      <c r="GE88" s="15"/>
      <c r="GF88" s="15"/>
      <c r="GG88" s="15"/>
      <c r="GH88" s="15"/>
      <c r="GI88" s="15"/>
      <c r="GJ88" s="15"/>
      <c r="GK88" s="15"/>
      <c r="GL88" s="15"/>
      <c r="GM88" s="15"/>
      <c r="GN88" s="15"/>
      <c r="GO88" s="15"/>
      <c r="GP88" s="15"/>
      <c r="GQ88" s="15"/>
      <c r="GR88" s="15"/>
      <c r="GS88" s="15"/>
      <c r="GT88" s="15"/>
      <c r="GU88" s="15"/>
      <c r="GV88" s="15"/>
      <c r="GW88" s="15"/>
      <c r="GX88" s="15"/>
      <c r="GY88" s="15"/>
      <c r="GZ88" s="15"/>
      <c r="HA88" s="15"/>
      <c r="HB88" s="15"/>
      <c r="HC88" s="15"/>
      <c r="HD88" s="15"/>
      <c r="HE88" s="15"/>
      <c r="HF88" s="15"/>
      <c r="HG88" s="15"/>
      <c r="HH88" s="15"/>
      <c r="HI88" s="15"/>
      <c r="HJ88" s="15"/>
      <c r="HK88" s="15"/>
      <c r="HL88" s="15"/>
      <c r="HM88" s="15"/>
      <c r="HN88" s="15"/>
      <c r="HO88" s="15"/>
      <c r="HP88" s="15"/>
      <c r="HQ88" s="15"/>
      <c r="HR88" s="15"/>
      <c r="HS88" s="15"/>
      <c r="HT88" s="15"/>
      <c r="HU88" s="15"/>
      <c r="HV88" s="15"/>
      <c r="HW88" s="15"/>
      <c r="HX88" s="15"/>
      <c r="HY88" s="15"/>
      <c r="HZ88" s="15"/>
      <c r="IA88" s="15"/>
      <c r="IB88" s="15"/>
      <c r="IC88" s="15"/>
      <c r="ID88" s="15"/>
      <c r="IE88" s="15"/>
      <c r="IF88" s="15"/>
      <c r="IG88" s="15"/>
      <c r="IH88" s="15"/>
      <c r="II88" s="15"/>
      <c r="IJ88" s="15"/>
      <c r="IK88" s="15"/>
      <c r="IL88" s="15"/>
      <c r="IM88" s="15"/>
      <c r="IN88" s="15"/>
      <c r="IO88" s="15"/>
      <c r="IP88" s="15"/>
      <c r="IQ88" s="15"/>
      <c r="IR88" s="15"/>
      <c r="IS88" s="15"/>
      <c r="IT88" s="15"/>
      <c r="IU88" s="15"/>
      <c r="IV88" s="15"/>
    </row>
    <row r="89" spans="1:256" s="119" customFormat="1" ht="12.75">
      <c r="A89" s="789"/>
      <c r="B89" s="141">
        <v>3147</v>
      </c>
      <c r="C89" s="33" t="s">
        <v>501</v>
      </c>
      <c r="D89" s="168">
        <v>0</v>
      </c>
      <c r="E89" s="168">
        <v>9887</v>
      </c>
      <c r="F89" s="306">
        <v>7416</v>
      </c>
      <c r="G89" s="165">
        <f t="shared" si="4"/>
        <v>75.0075857186204</v>
      </c>
      <c r="H89" s="28"/>
      <c r="I89" s="28"/>
      <c r="J89" s="28"/>
      <c r="K89" s="28"/>
      <c r="L89" s="28"/>
      <c r="M89" s="28"/>
      <c r="N89" s="28"/>
      <c r="O89" s="80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  <c r="DX89" s="15"/>
      <c r="DY89" s="15"/>
      <c r="DZ89" s="15"/>
      <c r="EA89" s="15"/>
      <c r="EB89" s="15"/>
      <c r="EC89" s="15"/>
      <c r="ED89" s="15"/>
      <c r="EE89" s="15"/>
      <c r="EF89" s="15"/>
      <c r="EG89" s="15"/>
      <c r="EH89" s="15"/>
      <c r="EI89" s="15"/>
      <c r="EJ89" s="15"/>
      <c r="EK89" s="15"/>
      <c r="EL89" s="15"/>
      <c r="EM89" s="15"/>
      <c r="EN89" s="15"/>
      <c r="EO89" s="15"/>
      <c r="EP89" s="15"/>
      <c r="EQ89" s="15"/>
      <c r="ER89" s="15"/>
      <c r="ES89" s="15"/>
      <c r="ET89" s="15"/>
      <c r="EU89" s="15"/>
      <c r="EV89" s="15"/>
      <c r="EW89" s="15"/>
      <c r="EX89" s="15"/>
      <c r="EY89" s="15"/>
      <c r="EZ89" s="15"/>
      <c r="FA89" s="15"/>
      <c r="FB89" s="15"/>
      <c r="FC89" s="15"/>
      <c r="FD89" s="15"/>
      <c r="FE89" s="15"/>
      <c r="FF89" s="15"/>
      <c r="FG89" s="15"/>
      <c r="FH89" s="15"/>
      <c r="FI89" s="15"/>
      <c r="FJ89" s="15"/>
      <c r="FK89" s="15"/>
      <c r="FL89" s="15"/>
      <c r="FM89" s="15"/>
      <c r="FN89" s="15"/>
      <c r="FO89" s="15"/>
      <c r="FP89" s="15"/>
      <c r="FQ89" s="15"/>
      <c r="FR89" s="15"/>
      <c r="FS89" s="15"/>
      <c r="FT89" s="15"/>
      <c r="FU89" s="15"/>
      <c r="FV89" s="15"/>
      <c r="FW89" s="15"/>
      <c r="FX89" s="15"/>
      <c r="FY89" s="15"/>
      <c r="FZ89" s="15"/>
      <c r="GA89" s="15"/>
      <c r="GB89" s="15"/>
      <c r="GC89" s="15"/>
      <c r="GD89" s="15"/>
      <c r="GE89" s="15"/>
      <c r="GF89" s="15"/>
      <c r="GG89" s="15"/>
      <c r="GH89" s="15"/>
      <c r="GI89" s="15"/>
      <c r="GJ89" s="15"/>
      <c r="GK89" s="15"/>
      <c r="GL89" s="15"/>
      <c r="GM89" s="15"/>
      <c r="GN89" s="15"/>
      <c r="GO89" s="15"/>
      <c r="GP89" s="15"/>
      <c r="GQ89" s="15"/>
      <c r="GR89" s="15"/>
      <c r="GS89" s="15"/>
      <c r="GT89" s="15"/>
      <c r="GU89" s="15"/>
      <c r="GV89" s="15"/>
      <c r="GW89" s="15"/>
      <c r="GX89" s="15"/>
      <c r="GY89" s="15"/>
      <c r="GZ89" s="15"/>
      <c r="HA89" s="15"/>
      <c r="HB89" s="15"/>
      <c r="HC89" s="15"/>
      <c r="HD89" s="15"/>
      <c r="HE89" s="15"/>
      <c r="HF89" s="15"/>
      <c r="HG89" s="15"/>
      <c r="HH89" s="15"/>
      <c r="HI89" s="15"/>
      <c r="HJ89" s="15"/>
      <c r="HK89" s="15"/>
      <c r="HL89" s="15"/>
      <c r="HM89" s="15"/>
      <c r="HN89" s="15"/>
      <c r="HO89" s="15"/>
      <c r="HP89" s="15"/>
      <c r="HQ89" s="15"/>
      <c r="HR89" s="15"/>
      <c r="HS89" s="15"/>
      <c r="HT89" s="15"/>
      <c r="HU89" s="15"/>
      <c r="HV89" s="15"/>
      <c r="HW89" s="15"/>
      <c r="HX89" s="15"/>
      <c r="HY89" s="15"/>
      <c r="HZ89" s="15"/>
      <c r="IA89" s="15"/>
      <c r="IB89" s="15"/>
      <c r="IC89" s="15"/>
      <c r="ID89" s="15"/>
      <c r="IE89" s="15"/>
      <c r="IF89" s="15"/>
      <c r="IG89" s="15"/>
      <c r="IH89" s="15"/>
      <c r="II89" s="15"/>
      <c r="IJ89" s="15"/>
      <c r="IK89" s="15"/>
      <c r="IL89" s="15"/>
      <c r="IM89" s="15"/>
      <c r="IN89" s="15"/>
      <c r="IO89" s="15"/>
      <c r="IP89" s="15"/>
      <c r="IQ89" s="15"/>
      <c r="IR89" s="15"/>
      <c r="IS89" s="15"/>
      <c r="IT89" s="15"/>
      <c r="IU89" s="15"/>
      <c r="IV89" s="15"/>
    </row>
    <row r="90" spans="1:7" ht="12.75">
      <c r="A90" s="789"/>
      <c r="B90" s="43">
        <v>3231</v>
      </c>
      <c r="C90" s="33" t="s">
        <v>1098</v>
      </c>
      <c r="D90" s="168">
        <v>0</v>
      </c>
      <c r="E90" s="168">
        <v>148826</v>
      </c>
      <c r="F90" s="312">
        <v>111630</v>
      </c>
      <c r="G90" s="165">
        <f t="shared" si="4"/>
        <v>75.00705521884618</v>
      </c>
    </row>
    <row r="91" spans="1:7" ht="12.75">
      <c r="A91" s="789"/>
      <c r="B91" s="43">
        <v>3299</v>
      </c>
      <c r="C91" s="33" t="s">
        <v>502</v>
      </c>
      <c r="D91" s="168">
        <v>3731380</v>
      </c>
      <c r="E91" s="168">
        <v>25520</v>
      </c>
      <c r="F91" s="312">
        <v>0</v>
      </c>
      <c r="G91" s="165">
        <f t="shared" si="4"/>
        <v>0</v>
      </c>
    </row>
    <row r="92" spans="1:7" ht="12.75">
      <c r="A92" s="789"/>
      <c r="B92" s="43">
        <v>3421</v>
      </c>
      <c r="C92" s="33" t="s">
        <v>1099</v>
      </c>
      <c r="D92" s="168">
        <v>0</v>
      </c>
      <c r="E92" s="168">
        <v>35136</v>
      </c>
      <c r="F92" s="312">
        <v>26357</v>
      </c>
      <c r="G92" s="165">
        <f t="shared" si="4"/>
        <v>75.01423041894353</v>
      </c>
    </row>
    <row r="93" spans="1:20" ht="12.75">
      <c r="A93" s="789"/>
      <c r="B93" s="43">
        <v>4322</v>
      </c>
      <c r="C93" s="33" t="s">
        <v>1100</v>
      </c>
      <c r="D93" s="168">
        <v>0</v>
      </c>
      <c r="E93" s="168">
        <v>51590</v>
      </c>
      <c r="F93" s="312">
        <v>38697</v>
      </c>
      <c r="G93" s="165">
        <f t="shared" si="4"/>
        <v>75.00872262066292</v>
      </c>
      <c r="T93" s="149"/>
    </row>
    <row r="94" spans="1:7" ht="12.75">
      <c r="A94" s="774" t="s">
        <v>15</v>
      </c>
      <c r="B94" s="775"/>
      <c r="C94" s="776"/>
      <c r="D94" s="246">
        <f>SUM(D78:D93)</f>
        <v>3731380</v>
      </c>
      <c r="E94" s="139">
        <f>SUM(E78:E93)</f>
        <v>3772078</v>
      </c>
      <c r="F94" s="437">
        <f>SUM(F78:F93)</f>
        <v>2810457</v>
      </c>
      <c r="G94" s="118">
        <f>F94/E94*100</f>
        <v>74.50686332573187</v>
      </c>
    </row>
    <row r="95" spans="1:256" s="119" customFormat="1" ht="9" customHeight="1">
      <c r="A95" s="773"/>
      <c r="B95" s="773"/>
      <c r="C95" s="773"/>
      <c r="D95" s="773"/>
      <c r="E95" s="773"/>
      <c r="F95" s="773"/>
      <c r="G95" s="773"/>
      <c r="H95" s="28"/>
      <c r="I95" s="28"/>
      <c r="J95" s="28"/>
      <c r="K95" s="28"/>
      <c r="L95" s="28"/>
      <c r="M95" s="28"/>
      <c r="N95" s="28"/>
      <c r="O95" s="80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  <c r="EF95" s="15"/>
      <c r="EG95" s="15"/>
      <c r="EH95" s="15"/>
      <c r="EI95" s="15"/>
      <c r="EJ95" s="15"/>
      <c r="EK95" s="15"/>
      <c r="EL95" s="15"/>
      <c r="EM95" s="15"/>
      <c r="EN95" s="15"/>
      <c r="EO95" s="15"/>
      <c r="EP95" s="15"/>
      <c r="EQ95" s="15"/>
      <c r="ER95" s="15"/>
      <c r="ES95" s="15"/>
      <c r="ET95" s="15"/>
      <c r="EU95" s="15"/>
      <c r="EV95" s="15"/>
      <c r="EW95" s="15"/>
      <c r="EX95" s="15"/>
      <c r="EY95" s="15"/>
      <c r="EZ95" s="15"/>
      <c r="FA95" s="15"/>
      <c r="FB95" s="15"/>
      <c r="FC95" s="15"/>
      <c r="FD95" s="15"/>
      <c r="FE95" s="15"/>
      <c r="FF95" s="15"/>
      <c r="FG95" s="15"/>
      <c r="FH95" s="15"/>
      <c r="FI95" s="15"/>
      <c r="FJ95" s="15"/>
      <c r="FK95" s="15"/>
      <c r="FL95" s="15"/>
      <c r="FM95" s="15"/>
      <c r="FN95" s="15"/>
      <c r="FO95" s="15"/>
      <c r="FP95" s="15"/>
      <c r="FQ95" s="15"/>
      <c r="FR95" s="15"/>
      <c r="FS95" s="15"/>
      <c r="FT95" s="15"/>
      <c r="FU95" s="15"/>
      <c r="FV95" s="15"/>
      <c r="FW95" s="15"/>
      <c r="FX95" s="15"/>
      <c r="FY95" s="15"/>
      <c r="FZ95" s="15"/>
      <c r="GA95" s="15"/>
      <c r="GB95" s="15"/>
      <c r="GC95" s="15"/>
      <c r="GD95" s="15"/>
      <c r="GE95" s="15"/>
      <c r="GF95" s="15"/>
      <c r="GG95" s="15"/>
      <c r="GH95" s="15"/>
      <c r="GI95" s="15"/>
      <c r="GJ95" s="15"/>
      <c r="GK95" s="15"/>
      <c r="GL95" s="15"/>
      <c r="GM95" s="15"/>
      <c r="GN95" s="15"/>
      <c r="GO95" s="15"/>
      <c r="GP95" s="15"/>
      <c r="GQ95" s="15"/>
      <c r="GR95" s="15"/>
      <c r="GS95" s="15"/>
      <c r="GT95" s="15"/>
      <c r="GU95" s="15"/>
      <c r="GV95" s="15"/>
      <c r="GW95" s="15"/>
      <c r="GX95" s="15"/>
      <c r="GY95" s="15"/>
      <c r="GZ95" s="15"/>
      <c r="HA95" s="15"/>
      <c r="HB95" s="15"/>
      <c r="HC95" s="15"/>
      <c r="HD95" s="15"/>
      <c r="HE95" s="15"/>
      <c r="HF95" s="15"/>
      <c r="HG95" s="15"/>
      <c r="HH95" s="15"/>
      <c r="HI95" s="15"/>
      <c r="HJ95" s="15"/>
      <c r="HK95" s="15"/>
      <c r="HL95" s="15"/>
      <c r="HM95" s="15"/>
      <c r="HN95" s="15"/>
      <c r="HO95" s="15"/>
      <c r="HP95" s="15"/>
      <c r="HQ95" s="15"/>
      <c r="HR95" s="15"/>
      <c r="HS95" s="15"/>
      <c r="HT95" s="15"/>
      <c r="HU95" s="15"/>
      <c r="HV95" s="15"/>
      <c r="HW95" s="15"/>
      <c r="HX95" s="15"/>
      <c r="HY95" s="15"/>
      <c r="HZ95" s="15"/>
      <c r="IA95" s="15"/>
      <c r="IB95" s="15"/>
      <c r="IC95" s="15"/>
      <c r="ID95" s="15"/>
      <c r="IE95" s="15"/>
      <c r="IF95" s="15"/>
      <c r="IG95" s="15"/>
      <c r="IH95" s="15"/>
      <c r="II95" s="15"/>
      <c r="IJ95" s="15"/>
      <c r="IK95" s="15"/>
      <c r="IL95" s="15"/>
      <c r="IM95" s="15"/>
      <c r="IN95" s="15"/>
      <c r="IO95" s="15"/>
      <c r="IP95" s="15"/>
      <c r="IQ95" s="15"/>
      <c r="IR95" s="15"/>
      <c r="IS95" s="15"/>
      <c r="IT95" s="15"/>
      <c r="IU95" s="15"/>
      <c r="IV95" s="15"/>
    </row>
    <row r="96" spans="1:256" s="119" customFormat="1" ht="12.75">
      <c r="A96" s="821" t="s">
        <v>690</v>
      </c>
      <c r="B96" s="821"/>
      <c r="C96" s="821"/>
      <c r="D96" s="821"/>
      <c r="E96" s="821"/>
      <c r="F96" s="821"/>
      <c r="G96" s="821"/>
      <c r="H96" s="28"/>
      <c r="I96" s="28"/>
      <c r="J96" s="28"/>
      <c r="K96" s="28"/>
      <c r="L96" s="28"/>
      <c r="M96" s="28"/>
      <c r="N96" s="28"/>
      <c r="O96" s="80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  <c r="EF96" s="15"/>
      <c r="EG96" s="15"/>
      <c r="EH96" s="15"/>
      <c r="EI96" s="15"/>
      <c r="EJ96" s="15"/>
      <c r="EK96" s="15"/>
      <c r="EL96" s="15"/>
      <c r="EM96" s="15"/>
      <c r="EN96" s="15"/>
      <c r="EO96" s="15"/>
      <c r="EP96" s="15"/>
      <c r="EQ96" s="15"/>
      <c r="ER96" s="15"/>
      <c r="ES96" s="15"/>
      <c r="ET96" s="15"/>
      <c r="EU96" s="15"/>
      <c r="EV96" s="15"/>
      <c r="EW96" s="15"/>
      <c r="EX96" s="15"/>
      <c r="EY96" s="15"/>
      <c r="EZ96" s="15"/>
      <c r="FA96" s="15"/>
      <c r="FB96" s="15"/>
      <c r="FC96" s="15"/>
      <c r="FD96" s="15"/>
      <c r="FE96" s="15"/>
      <c r="FF96" s="15"/>
      <c r="FG96" s="15"/>
      <c r="FH96" s="15"/>
      <c r="FI96" s="15"/>
      <c r="FJ96" s="15"/>
      <c r="FK96" s="15"/>
      <c r="FL96" s="15"/>
      <c r="FM96" s="15"/>
      <c r="FN96" s="15"/>
      <c r="FO96" s="15"/>
      <c r="FP96" s="15"/>
      <c r="FQ96" s="15"/>
      <c r="FR96" s="15"/>
      <c r="FS96" s="15"/>
      <c r="FT96" s="15"/>
      <c r="FU96" s="15"/>
      <c r="FV96" s="15"/>
      <c r="FW96" s="15"/>
      <c r="FX96" s="15"/>
      <c r="FY96" s="15"/>
      <c r="FZ96" s="15"/>
      <c r="GA96" s="15"/>
      <c r="GB96" s="15"/>
      <c r="GC96" s="15"/>
      <c r="GD96" s="15"/>
      <c r="GE96" s="15"/>
      <c r="GF96" s="15"/>
      <c r="GG96" s="15"/>
      <c r="GH96" s="15"/>
      <c r="GI96" s="15"/>
      <c r="GJ96" s="15"/>
      <c r="GK96" s="15"/>
      <c r="GL96" s="15"/>
      <c r="GM96" s="15"/>
      <c r="GN96" s="15"/>
      <c r="GO96" s="15"/>
      <c r="GP96" s="15"/>
      <c r="GQ96" s="15"/>
      <c r="GR96" s="15"/>
      <c r="GS96" s="15"/>
      <c r="GT96" s="15"/>
      <c r="GU96" s="15"/>
      <c r="GV96" s="15"/>
      <c r="GW96" s="15"/>
      <c r="GX96" s="15"/>
      <c r="GY96" s="15"/>
      <c r="GZ96" s="15"/>
      <c r="HA96" s="15"/>
      <c r="HB96" s="15"/>
      <c r="HC96" s="15"/>
      <c r="HD96" s="15"/>
      <c r="HE96" s="15"/>
      <c r="HF96" s="15"/>
      <c r="HG96" s="15"/>
      <c r="HH96" s="15"/>
      <c r="HI96" s="15"/>
      <c r="HJ96" s="15"/>
      <c r="HK96" s="15"/>
      <c r="HL96" s="15"/>
      <c r="HM96" s="15"/>
      <c r="HN96" s="15"/>
      <c r="HO96" s="15"/>
      <c r="HP96" s="15"/>
      <c r="HQ96" s="15"/>
      <c r="HR96" s="15"/>
      <c r="HS96" s="15"/>
      <c r="HT96" s="15"/>
      <c r="HU96" s="15"/>
      <c r="HV96" s="15"/>
      <c r="HW96" s="15"/>
      <c r="HX96" s="15"/>
      <c r="HY96" s="15"/>
      <c r="HZ96" s="15"/>
      <c r="IA96" s="15"/>
      <c r="IB96" s="15"/>
      <c r="IC96" s="15"/>
      <c r="ID96" s="15"/>
      <c r="IE96" s="15"/>
      <c r="IF96" s="15"/>
      <c r="IG96" s="15"/>
      <c r="IH96" s="15"/>
      <c r="II96" s="15"/>
      <c r="IJ96" s="15"/>
      <c r="IK96" s="15"/>
      <c r="IL96" s="15"/>
      <c r="IM96" s="15"/>
      <c r="IN96" s="15"/>
      <c r="IO96" s="15"/>
      <c r="IP96" s="15"/>
      <c r="IQ96" s="15"/>
      <c r="IR96" s="15"/>
      <c r="IS96" s="15"/>
      <c r="IT96" s="15"/>
      <c r="IU96" s="15"/>
      <c r="IV96" s="15"/>
    </row>
    <row r="97" spans="1:256" s="119" customFormat="1" ht="8.25" customHeight="1">
      <c r="A97" s="518"/>
      <c r="B97" s="518"/>
      <c r="C97" s="518"/>
      <c r="D97" s="518"/>
      <c r="E97" s="518"/>
      <c r="F97" s="518"/>
      <c r="G97" s="518"/>
      <c r="H97" s="28"/>
      <c r="I97" s="28"/>
      <c r="J97" s="28"/>
      <c r="K97" s="28"/>
      <c r="L97" s="28"/>
      <c r="M97" s="28"/>
      <c r="N97" s="28"/>
      <c r="O97" s="80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  <c r="EF97" s="15"/>
      <c r="EG97" s="15"/>
      <c r="EH97" s="15"/>
      <c r="EI97" s="15"/>
      <c r="EJ97" s="15"/>
      <c r="EK97" s="15"/>
      <c r="EL97" s="15"/>
      <c r="EM97" s="15"/>
      <c r="EN97" s="15"/>
      <c r="EO97" s="15"/>
      <c r="EP97" s="15"/>
      <c r="EQ97" s="15"/>
      <c r="ER97" s="15"/>
      <c r="ES97" s="15"/>
      <c r="ET97" s="15"/>
      <c r="EU97" s="15"/>
      <c r="EV97" s="15"/>
      <c r="EW97" s="15"/>
      <c r="EX97" s="15"/>
      <c r="EY97" s="15"/>
      <c r="EZ97" s="15"/>
      <c r="FA97" s="15"/>
      <c r="FB97" s="15"/>
      <c r="FC97" s="15"/>
      <c r="FD97" s="15"/>
      <c r="FE97" s="15"/>
      <c r="FF97" s="15"/>
      <c r="FG97" s="15"/>
      <c r="FH97" s="15"/>
      <c r="FI97" s="15"/>
      <c r="FJ97" s="15"/>
      <c r="FK97" s="15"/>
      <c r="FL97" s="15"/>
      <c r="FM97" s="15"/>
      <c r="FN97" s="15"/>
      <c r="FO97" s="15"/>
      <c r="FP97" s="15"/>
      <c r="FQ97" s="15"/>
      <c r="FR97" s="15"/>
      <c r="FS97" s="15"/>
      <c r="FT97" s="15"/>
      <c r="FU97" s="15"/>
      <c r="FV97" s="15"/>
      <c r="FW97" s="15"/>
      <c r="FX97" s="15"/>
      <c r="FY97" s="15"/>
      <c r="FZ97" s="15"/>
      <c r="GA97" s="15"/>
      <c r="GB97" s="15"/>
      <c r="GC97" s="15"/>
      <c r="GD97" s="15"/>
      <c r="GE97" s="15"/>
      <c r="GF97" s="15"/>
      <c r="GG97" s="15"/>
      <c r="GH97" s="15"/>
      <c r="GI97" s="15"/>
      <c r="GJ97" s="15"/>
      <c r="GK97" s="15"/>
      <c r="GL97" s="15"/>
      <c r="GM97" s="15"/>
      <c r="GN97" s="15"/>
      <c r="GO97" s="15"/>
      <c r="GP97" s="15"/>
      <c r="GQ97" s="15"/>
      <c r="GR97" s="15"/>
      <c r="GS97" s="15"/>
      <c r="GT97" s="15"/>
      <c r="GU97" s="15"/>
      <c r="GV97" s="15"/>
      <c r="GW97" s="15"/>
      <c r="GX97" s="15"/>
      <c r="GY97" s="15"/>
      <c r="GZ97" s="15"/>
      <c r="HA97" s="15"/>
      <c r="HB97" s="15"/>
      <c r="HC97" s="15"/>
      <c r="HD97" s="15"/>
      <c r="HE97" s="15"/>
      <c r="HF97" s="15"/>
      <c r="HG97" s="15"/>
      <c r="HH97" s="15"/>
      <c r="HI97" s="15"/>
      <c r="HJ97" s="15"/>
      <c r="HK97" s="15"/>
      <c r="HL97" s="15"/>
      <c r="HM97" s="15"/>
      <c r="HN97" s="15"/>
      <c r="HO97" s="15"/>
      <c r="HP97" s="15"/>
      <c r="HQ97" s="15"/>
      <c r="HR97" s="15"/>
      <c r="HS97" s="15"/>
      <c r="HT97" s="15"/>
      <c r="HU97" s="15"/>
      <c r="HV97" s="15"/>
      <c r="HW97" s="15"/>
      <c r="HX97" s="15"/>
      <c r="HY97" s="15"/>
      <c r="HZ97" s="15"/>
      <c r="IA97" s="15"/>
      <c r="IB97" s="15"/>
      <c r="IC97" s="15"/>
      <c r="ID97" s="15"/>
      <c r="IE97" s="15"/>
      <c r="IF97" s="15"/>
      <c r="IG97" s="15"/>
      <c r="IH97" s="15"/>
      <c r="II97" s="15"/>
      <c r="IJ97" s="15"/>
      <c r="IK97" s="15"/>
      <c r="IL97" s="15"/>
      <c r="IM97" s="15"/>
      <c r="IN97" s="15"/>
      <c r="IO97" s="15"/>
      <c r="IP97" s="15"/>
      <c r="IQ97" s="15"/>
      <c r="IR97" s="15"/>
      <c r="IS97" s="15"/>
      <c r="IT97" s="15"/>
      <c r="IU97" s="15"/>
      <c r="IV97" s="15"/>
    </row>
    <row r="98" spans="1:256" s="119" customFormat="1" ht="26.25" customHeight="1">
      <c r="A98" s="7" t="s">
        <v>1006</v>
      </c>
      <c r="B98" s="7" t="s">
        <v>1007</v>
      </c>
      <c r="C98" s="5" t="s">
        <v>1008</v>
      </c>
      <c r="D98" s="51" t="s">
        <v>50</v>
      </c>
      <c r="E98" s="58" t="s">
        <v>52</v>
      </c>
      <c r="F98" s="5" t="s">
        <v>978</v>
      </c>
      <c r="G98" s="50" t="s">
        <v>53</v>
      </c>
      <c r="H98" s="28"/>
      <c r="I98" s="28"/>
      <c r="J98" s="28"/>
      <c r="K98" s="28"/>
      <c r="L98" s="28"/>
      <c r="M98" s="28"/>
      <c r="N98" s="28"/>
      <c r="O98" s="80"/>
      <c r="P98" s="15"/>
      <c r="Q98" s="15"/>
      <c r="R98" s="15"/>
      <c r="S98" s="15"/>
      <c r="T98" s="15"/>
      <c r="U98" s="15"/>
      <c r="V98" s="15"/>
      <c r="W98" s="149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  <c r="EF98" s="15"/>
      <c r="EG98" s="15"/>
      <c r="EH98" s="15"/>
      <c r="EI98" s="15"/>
      <c r="EJ98" s="15"/>
      <c r="EK98" s="15"/>
      <c r="EL98" s="15"/>
      <c r="EM98" s="15"/>
      <c r="EN98" s="15"/>
      <c r="EO98" s="15"/>
      <c r="EP98" s="15"/>
      <c r="EQ98" s="15"/>
      <c r="ER98" s="15"/>
      <c r="ES98" s="15"/>
      <c r="ET98" s="15"/>
      <c r="EU98" s="15"/>
      <c r="EV98" s="15"/>
      <c r="EW98" s="15"/>
      <c r="EX98" s="15"/>
      <c r="EY98" s="15"/>
      <c r="EZ98" s="15"/>
      <c r="FA98" s="15"/>
      <c r="FB98" s="15"/>
      <c r="FC98" s="15"/>
      <c r="FD98" s="15"/>
      <c r="FE98" s="15"/>
      <c r="FF98" s="15"/>
      <c r="FG98" s="15"/>
      <c r="FH98" s="15"/>
      <c r="FI98" s="15"/>
      <c r="FJ98" s="15"/>
      <c r="FK98" s="15"/>
      <c r="FL98" s="15"/>
      <c r="FM98" s="15"/>
      <c r="FN98" s="15"/>
      <c r="FO98" s="15"/>
      <c r="FP98" s="15"/>
      <c r="FQ98" s="15"/>
      <c r="FR98" s="15"/>
      <c r="FS98" s="15"/>
      <c r="FT98" s="15"/>
      <c r="FU98" s="15"/>
      <c r="FV98" s="15"/>
      <c r="FW98" s="15"/>
      <c r="FX98" s="15"/>
      <c r="FY98" s="15"/>
      <c r="FZ98" s="15"/>
      <c r="GA98" s="15"/>
      <c r="GB98" s="15"/>
      <c r="GC98" s="15"/>
      <c r="GD98" s="15"/>
      <c r="GE98" s="15"/>
      <c r="GF98" s="15"/>
      <c r="GG98" s="15"/>
      <c r="GH98" s="15"/>
      <c r="GI98" s="15"/>
      <c r="GJ98" s="15"/>
      <c r="GK98" s="15"/>
      <c r="GL98" s="15"/>
      <c r="GM98" s="15"/>
      <c r="GN98" s="15"/>
      <c r="GO98" s="15"/>
      <c r="GP98" s="15"/>
      <c r="GQ98" s="15"/>
      <c r="GR98" s="15"/>
      <c r="GS98" s="15"/>
      <c r="GT98" s="15"/>
      <c r="GU98" s="15"/>
      <c r="GV98" s="15"/>
      <c r="GW98" s="15"/>
      <c r="GX98" s="15"/>
      <c r="GY98" s="15"/>
      <c r="GZ98" s="15"/>
      <c r="HA98" s="15"/>
      <c r="HB98" s="15"/>
      <c r="HC98" s="15"/>
      <c r="HD98" s="15"/>
      <c r="HE98" s="15"/>
      <c r="HF98" s="15"/>
      <c r="HG98" s="15"/>
      <c r="HH98" s="15"/>
      <c r="HI98" s="15"/>
      <c r="HJ98" s="15"/>
      <c r="HK98" s="15"/>
      <c r="HL98" s="15"/>
      <c r="HM98" s="15"/>
      <c r="HN98" s="15"/>
      <c r="HO98" s="15"/>
      <c r="HP98" s="15"/>
      <c r="HQ98" s="15"/>
      <c r="HR98" s="15"/>
      <c r="HS98" s="15"/>
      <c r="HT98" s="15"/>
      <c r="HU98" s="15"/>
      <c r="HV98" s="15"/>
      <c r="HW98" s="15"/>
      <c r="HX98" s="15"/>
      <c r="HY98" s="15"/>
      <c r="HZ98" s="15"/>
      <c r="IA98" s="15"/>
      <c r="IB98" s="15"/>
      <c r="IC98" s="15"/>
      <c r="ID98" s="15"/>
      <c r="IE98" s="15"/>
      <c r="IF98" s="15"/>
      <c r="IG98" s="15"/>
      <c r="IH98" s="15"/>
      <c r="II98" s="15"/>
      <c r="IJ98" s="15"/>
      <c r="IK98" s="15"/>
      <c r="IL98" s="15"/>
      <c r="IM98" s="15"/>
      <c r="IN98" s="15"/>
      <c r="IO98" s="15"/>
      <c r="IP98" s="15"/>
      <c r="IQ98" s="15"/>
      <c r="IR98" s="15"/>
      <c r="IS98" s="15"/>
      <c r="IT98" s="15"/>
      <c r="IU98" s="15"/>
      <c r="IV98" s="15"/>
    </row>
    <row r="99" spans="1:256" s="119" customFormat="1" ht="12.75">
      <c r="A99" s="771" t="s">
        <v>1010</v>
      </c>
      <c r="B99" s="135">
        <v>3111</v>
      </c>
      <c r="C99" s="33" t="s">
        <v>11</v>
      </c>
      <c r="D99" s="27">
        <v>0</v>
      </c>
      <c r="E99" s="479">
        <v>583</v>
      </c>
      <c r="F99" s="312">
        <v>550</v>
      </c>
      <c r="G99" s="165">
        <f aca="true" t="shared" si="5" ref="G99:G110">F99/E99*100</f>
        <v>94.33962264150944</v>
      </c>
      <c r="H99" s="28"/>
      <c r="I99" s="28"/>
      <c r="J99" s="28"/>
      <c r="K99" s="28"/>
      <c r="L99" s="28"/>
      <c r="M99" s="28"/>
      <c r="N99" s="28"/>
      <c r="O99" s="80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  <c r="DX99" s="15"/>
      <c r="DY99" s="15"/>
      <c r="DZ99" s="15"/>
      <c r="EA99" s="15"/>
      <c r="EB99" s="15"/>
      <c r="EC99" s="15"/>
      <c r="ED99" s="15"/>
      <c r="EE99" s="15"/>
      <c r="EF99" s="15"/>
      <c r="EG99" s="15"/>
      <c r="EH99" s="15"/>
      <c r="EI99" s="15"/>
      <c r="EJ99" s="15"/>
      <c r="EK99" s="15"/>
      <c r="EL99" s="15"/>
      <c r="EM99" s="15"/>
      <c r="EN99" s="15"/>
      <c r="EO99" s="15"/>
      <c r="EP99" s="15"/>
      <c r="EQ99" s="15"/>
      <c r="ER99" s="15"/>
      <c r="ES99" s="15"/>
      <c r="ET99" s="15"/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5"/>
      <c r="FK99" s="15"/>
      <c r="FL99" s="15"/>
      <c r="FM99" s="15"/>
      <c r="FN99" s="15"/>
      <c r="FO99" s="15"/>
      <c r="FP99" s="15"/>
      <c r="FQ99" s="15"/>
      <c r="FR99" s="15"/>
      <c r="FS99" s="15"/>
      <c r="FT99" s="15"/>
      <c r="FU99" s="15"/>
      <c r="FV99" s="15"/>
      <c r="FW99" s="15"/>
      <c r="FX99" s="15"/>
      <c r="FY99" s="15"/>
      <c r="FZ99" s="15"/>
      <c r="GA99" s="15"/>
      <c r="GB99" s="15"/>
      <c r="GC99" s="15"/>
      <c r="GD99" s="15"/>
      <c r="GE99" s="15"/>
      <c r="GF99" s="15"/>
      <c r="GG99" s="15"/>
      <c r="GH99" s="15"/>
      <c r="GI99" s="15"/>
      <c r="GJ99" s="15"/>
      <c r="GK99" s="15"/>
      <c r="GL99" s="15"/>
      <c r="GM99" s="15"/>
      <c r="GN99" s="15"/>
      <c r="GO99" s="15"/>
      <c r="GP99" s="15"/>
      <c r="GQ99" s="15"/>
      <c r="GR99" s="15"/>
      <c r="GS99" s="15"/>
      <c r="GT99" s="15"/>
      <c r="GU99" s="15"/>
      <c r="GV99" s="15"/>
      <c r="GW99" s="15"/>
      <c r="GX99" s="15"/>
      <c r="GY99" s="15"/>
      <c r="GZ99" s="15"/>
      <c r="HA99" s="15"/>
      <c r="HB99" s="15"/>
      <c r="HC99" s="15"/>
      <c r="HD99" s="15"/>
      <c r="HE99" s="15"/>
      <c r="HF99" s="15"/>
      <c r="HG99" s="15"/>
      <c r="HH99" s="15"/>
      <c r="HI99" s="15"/>
      <c r="HJ99" s="15"/>
      <c r="HK99" s="15"/>
      <c r="HL99" s="15"/>
      <c r="HM99" s="15"/>
      <c r="HN99" s="15"/>
      <c r="HO99" s="15"/>
      <c r="HP99" s="15"/>
      <c r="HQ99" s="15"/>
      <c r="HR99" s="15"/>
      <c r="HS99" s="15"/>
      <c r="HT99" s="15"/>
      <c r="HU99" s="15"/>
      <c r="HV99" s="15"/>
      <c r="HW99" s="15"/>
      <c r="HX99" s="15"/>
      <c r="HY99" s="15"/>
      <c r="HZ99" s="15"/>
      <c r="IA99" s="15"/>
      <c r="IB99" s="15"/>
      <c r="IC99" s="15"/>
      <c r="ID99" s="15"/>
      <c r="IE99" s="15"/>
      <c r="IF99" s="15"/>
      <c r="IG99" s="15"/>
      <c r="IH99" s="15"/>
      <c r="II99" s="15"/>
      <c r="IJ99" s="15"/>
      <c r="IK99" s="15"/>
      <c r="IL99" s="15"/>
      <c r="IM99" s="15"/>
      <c r="IN99" s="15"/>
      <c r="IO99" s="15"/>
      <c r="IP99" s="15"/>
      <c r="IQ99" s="15"/>
      <c r="IR99" s="15"/>
      <c r="IS99" s="15"/>
      <c r="IT99" s="15"/>
      <c r="IU99" s="15"/>
      <c r="IV99" s="15"/>
    </row>
    <row r="100" spans="1:256" s="119" customFormat="1" ht="12.75">
      <c r="A100" s="789"/>
      <c r="B100" s="65">
        <v>3121</v>
      </c>
      <c r="C100" s="33" t="s">
        <v>1016</v>
      </c>
      <c r="D100" s="27">
        <v>0</v>
      </c>
      <c r="E100" s="479">
        <v>5127</v>
      </c>
      <c r="F100" s="312">
        <v>5077</v>
      </c>
      <c r="G100" s="165">
        <f t="shared" si="5"/>
        <v>99.02477082114297</v>
      </c>
      <c r="H100" s="28"/>
      <c r="I100" s="28"/>
      <c r="J100" s="28"/>
      <c r="K100" s="28"/>
      <c r="L100" s="28"/>
      <c r="M100" s="28"/>
      <c r="N100" s="28"/>
      <c r="O100" s="80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  <c r="DX100" s="15"/>
      <c r="DY100" s="15"/>
      <c r="DZ100" s="15"/>
      <c r="EA100" s="15"/>
      <c r="EB100" s="15"/>
      <c r="EC100" s="15"/>
      <c r="ED100" s="15"/>
      <c r="EE100" s="15"/>
      <c r="EF100" s="15"/>
      <c r="EG100" s="15"/>
      <c r="EH100" s="15"/>
      <c r="EI100" s="15"/>
      <c r="EJ100" s="15"/>
      <c r="EK100" s="15"/>
      <c r="EL100" s="15"/>
      <c r="EM100" s="15"/>
      <c r="EN100" s="15"/>
      <c r="EO100" s="15"/>
      <c r="EP100" s="15"/>
      <c r="EQ100" s="15"/>
      <c r="ER100" s="15"/>
      <c r="ES100" s="15"/>
      <c r="ET100" s="15"/>
      <c r="EU100" s="15"/>
      <c r="EV100" s="15"/>
      <c r="EW100" s="15"/>
      <c r="EX100" s="15"/>
      <c r="EY100" s="15"/>
      <c r="EZ100" s="15"/>
      <c r="FA100" s="15"/>
      <c r="FB100" s="15"/>
      <c r="FC100" s="15"/>
      <c r="FD100" s="15"/>
      <c r="FE100" s="15"/>
      <c r="FF100" s="15"/>
      <c r="FG100" s="15"/>
      <c r="FH100" s="15"/>
      <c r="FI100" s="15"/>
      <c r="FJ100" s="15"/>
      <c r="FK100" s="15"/>
      <c r="FL100" s="15"/>
      <c r="FM100" s="15"/>
      <c r="FN100" s="15"/>
      <c r="FO100" s="15"/>
      <c r="FP100" s="15"/>
      <c r="FQ100" s="15"/>
      <c r="FR100" s="15"/>
      <c r="FS100" s="15"/>
      <c r="FT100" s="15"/>
      <c r="FU100" s="15"/>
      <c r="FV100" s="15"/>
      <c r="FW100" s="15"/>
      <c r="FX100" s="15"/>
      <c r="FY100" s="15"/>
      <c r="FZ100" s="15"/>
      <c r="GA100" s="15"/>
      <c r="GB100" s="15"/>
      <c r="GC100" s="15"/>
      <c r="GD100" s="15"/>
      <c r="GE100" s="15"/>
      <c r="GF100" s="15"/>
      <c r="GG100" s="15"/>
      <c r="GH100" s="15"/>
      <c r="GI100" s="15"/>
      <c r="GJ100" s="15"/>
      <c r="GK100" s="15"/>
      <c r="GL100" s="15"/>
      <c r="GM100" s="15"/>
      <c r="GN100" s="15"/>
      <c r="GO100" s="15"/>
      <c r="GP100" s="15"/>
      <c r="GQ100" s="15"/>
      <c r="GR100" s="15"/>
      <c r="GS100" s="15"/>
      <c r="GT100" s="15"/>
      <c r="GU100" s="15"/>
      <c r="GV100" s="15"/>
      <c r="GW100" s="15"/>
      <c r="GX100" s="15"/>
      <c r="GY100" s="15"/>
      <c r="GZ100" s="15"/>
      <c r="HA100" s="15"/>
      <c r="HB100" s="15"/>
      <c r="HC100" s="15"/>
      <c r="HD100" s="15"/>
      <c r="HE100" s="15"/>
      <c r="HF100" s="15"/>
      <c r="HG100" s="15"/>
      <c r="HH100" s="15"/>
      <c r="HI100" s="15"/>
      <c r="HJ100" s="15"/>
      <c r="HK100" s="15"/>
      <c r="HL100" s="15"/>
      <c r="HM100" s="15"/>
      <c r="HN100" s="15"/>
      <c r="HO100" s="15"/>
      <c r="HP100" s="15"/>
      <c r="HQ100" s="15"/>
      <c r="HR100" s="15"/>
      <c r="HS100" s="15"/>
      <c r="HT100" s="15"/>
      <c r="HU100" s="15"/>
      <c r="HV100" s="15"/>
      <c r="HW100" s="15"/>
      <c r="HX100" s="15"/>
      <c r="HY100" s="15"/>
      <c r="HZ100" s="15"/>
      <c r="IA100" s="15"/>
      <c r="IB100" s="15"/>
      <c r="IC100" s="15"/>
      <c r="ID100" s="15"/>
      <c r="IE100" s="15"/>
      <c r="IF100" s="15"/>
      <c r="IG100" s="15"/>
      <c r="IH100" s="15"/>
      <c r="II100" s="15"/>
      <c r="IJ100" s="15"/>
      <c r="IK100" s="15"/>
      <c r="IL100" s="15"/>
      <c r="IM100" s="15"/>
      <c r="IN100" s="15"/>
      <c r="IO100" s="15"/>
      <c r="IP100" s="15"/>
      <c r="IQ100" s="15"/>
      <c r="IR100" s="15"/>
      <c r="IS100" s="15"/>
      <c r="IT100" s="15"/>
      <c r="IU100" s="15"/>
      <c r="IV100" s="15"/>
    </row>
    <row r="101" spans="1:256" s="119" customFormat="1" ht="12.75">
      <c r="A101" s="789"/>
      <c r="B101" s="136">
        <v>3122</v>
      </c>
      <c r="C101" s="137" t="s">
        <v>1017</v>
      </c>
      <c r="D101" s="27">
        <v>0</v>
      </c>
      <c r="E101" s="479">
        <v>50417</v>
      </c>
      <c r="F101" s="650">
        <v>50214</v>
      </c>
      <c r="G101" s="165">
        <f t="shared" si="5"/>
        <v>99.59735803399647</v>
      </c>
      <c r="H101" s="28"/>
      <c r="I101" s="28"/>
      <c r="J101" s="28"/>
      <c r="K101" s="28"/>
      <c r="L101" s="28"/>
      <c r="M101" s="28"/>
      <c r="N101" s="28"/>
      <c r="O101" s="80"/>
      <c r="P101" s="15"/>
      <c r="Q101" s="264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  <c r="DX101" s="15"/>
      <c r="DY101" s="15"/>
      <c r="DZ101" s="15"/>
      <c r="EA101" s="15"/>
      <c r="EB101" s="15"/>
      <c r="EC101" s="15"/>
      <c r="ED101" s="15"/>
      <c r="EE101" s="15"/>
      <c r="EF101" s="15"/>
      <c r="EG101" s="15"/>
      <c r="EH101" s="15"/>
      <c r="EI101" s="15"/>
      <c r="EJ101" s="15"/>
      <c r="EK101" s="15"/>
      <c r="EL101" s="15"/>
      <c r="EM101" s="15"/>
      <c r="EN101" s="15"/>
      <c r="EO101" s="15"/>
      <c r="EP101" s="15"/>
      <c r="EQ101" s="15"/>
      <c r="ER101" s="15"/>
      <c r="ES101" s="15"/>
      <c r="ET101" s="15"/>
      <c r="EU101" s="15"/>
      <c r="EV101" s="15"/>
      <c r="EW101" s="15"/>
      <c r="EX101" s="15"/>
      <c r="EY101" s="15"/>
      <c r="EZ101" s="15"/>
      <c r="FA101" s="15"/>
      <c r="FB101" s="15"/>
      <c r="FC101" s="15"/>
      <c r="FD101" s="15"/>
      <c r="FE101" s="15"/>
      <c r="FF101" s="15"/>
      <c r="FG101" s="15"/>
      <c r="FH101" s="15"/>
      <c r="FI101" s="15"/>
      <c r="FJ101" s="15"/>
      <c r="FK101" s="15"/>
      <c r="FL101" s="15"/>
      <c r="FM101" s="15"/>
      <c r="FN101" s="15"/>
      <c r="FO101" s="15"/>
      <c r="FP101" s="15"/>
      <c r="FQ101" s="15"/>
      <c r="FR101" s="15"/>
      <c r="FS101" s="15"/>
      <c r="FT101" s="15"/>
      <c r="FU101" s="15"/>
      <c r="FV101" s="15"/>
      <c r="FW101" s="15"/>
      <c r="FX101" s="15"/>
      <c r="FY101" s="15"/>
      <c r="FZ101" s="15"/>
      <c r="GA101" s="15"/>
      <c r="GB101" s="15"/>
      <c r="GC101" s="15"/>
      <c r="GD101" s="15"/>
      <c r="GE101" s="15"/>
      <c r="GF101" s="15"/>
      <c r="GG101" s="15"/>
      <c r="GH101" s="15"/>
      <c r="GI101" s="15"/>
      <c r="GJ101" s="15"/>
      <c r="GK101" s="15"/>
      <c r="GL101" s="15"/>
      <c r="GM101" s="15"/>
      <c r="GN101" s="15"/>
      <c r="GO101" s="15"/>
      <c r="GP101" s="15"/>
      <c r="GQ101" s="15"/>
      <c r="GR101" s="15"/>
      <c r="GS101" s="15"/>
      <c r="GT101" s="15"/>
      <c r="GU101" s="15"/>
      <c r="GV101" s="15"/>
      <c r="GW101" s="15"/>
      <c r="GX101" s="15"/>
      <c r="GY101" s="15"/>
      <c r="GZ101" s="15"/>
      <c r="HA101" s="15"/>
      <c r="HB101" s="15"/>
      <c r="HC101" s="15"/>
      <c r="HD101" s="15"/>
      <c r="HE101" s="15"/>
      <c r="HF101" s="15"/>
      <c r="HG101" s="15"/>
      <c r="HH101" s="15"/>
      <c r="HI101" s="15"/>
      <c r="HJ101" s="15"/>
      <c r="HK101" s="15"/>
      <c r="HL101" s="15"/>
      <c r="HM101" s="15"/>
      <c r="HN101" s="15"/>
      <c r="HO101" s="15"/>
      <c r="HP101" s="15"/>
      <c r="HQ101" s="15"/>
      <c r="HR101" s="15"/>
      <c r="HS101" s="15"/>
      <c r="HT101" s="15"/>
      <c r="HU101" s="15"/>
      <c r="HV101" s="15"/>
      <c r="HW101" s="15"/>
      <c r="HX101" s="15"/>
      <c r="HY101" s="15"/>
      <c r="HZ101" s="15"/>
      <c r="IA101" s="15"/>
      <c r="IB101" s="15"/>
      <c r="IC101" s="15"/>
      <c r="ID101" s="15"/>
      <c r="IE101" s="15"/>
      <c r="IF101" s="15"/>
      <c r="IG101" s="15"/>
      <c r="IH101" s="15"/>
      <c r="II101" s="15"/>
      <c r="IJ101" s="15"/>
      <c r="IK101" s="15"/>
      <c r="IL101" s="15"/>
      <c r="IM101" s="15"/>
      <c r="IN101" s="15"/>
      <c r="IO101" s="15"/>
      <c r="IP101" s="15"/>
      <c r="IQ101" s="15"/>
      <c r="IR101" s="15"/>
      <c r="IS101" s="15"/>
      <c r="IT101" s="15"/>
      <c r="IU101" s="15"/>
      <c r="IV101" s="15"/>
    </row>
    <row r="102" spans="1:256" s="119" customFormat="1" ht="12.75">
      <c r="A102" s="789"/>
      <c r="B102" s="43">
        <v>3123</v>
      </c>
      <c r="C102" s="33" t="s">
        <v>1096</v>
      </c>
      <c r="D102" s="27">
        <v>0</v>
      </c>
      <c r="E102" s="479">
        <v>26823</v>
      </c>
      <c r="F102" s="650">
        <v>26677</v>
      </c>
      <c r="G102" s="165">
        <f t="shared" si="5"/>
        <v>99.4556910114454</v>
      </c>
      <c r="H102" s="28"/>
      <c r="I102" s="28"/>
      <c r="J102" s="28"/>
      <c r="K102" s="28"/>
      <c r="L102" s="28"/>
      <c r="M102" s="28"/>
      <c r="N102" s="28"/>
      <c r="O102" s="80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  <c r="DX102" s="15"/>
      <c r="DY102" s="15"/>
      <c r="DZ102" s="15"/>
      <c r="EA102" s="15"/>
      <c r="EB102" s="15"/>
      <c r="EC102" s="15"/>
      <c r="ED102" s="15"/>
      <c r="EE102" s="15"/>
      <c r="EF102" s="15"/>
      <c r="EG102" s="15"/>
      <c r="EH102" s="15"/>
      <c r="EI102" s="15"/>
      <c r="EJ102" s="15"/>
      <c r="EK102" s="15"/>
      <c r="EL102" s="15"/>
      <c r="EM102" s="15"/>
      <c r="EN102" s="15"/>
      <c r="EO102" s="15"/>
      <c r="EP102" s="15"/>
      <c r="EQ102" s="15"/>
      <c r="ER102" s="15"/>
      <c r="ES102" s="15"/>
      <c r="ET102" s="15"/>
      <c r="EU102" s="15"/>
      <c r="EV102" s="15"/>
      <c r="EW102" s="15"/>
      <c r="EX102" s="15"/>
      <c r="EY102" s="15"/>
      <c r="EZ102" s="15"/>
      <c r="FA102" s="15"/>
      <c r="FB102" s="15"/>
      <c r="FC102" s="15"/>
      <c r="FD102" s="15"/>
      <c r="FE102" s="15"/>
      <c r="FF102" s="15"/>
      <c r="FG102" s="15"/>
      <c r="FH102" s="15"/>
      <c r="FI102" s="15"/>
      <c r="FJ102" s="15"/>
      <c r="FK102" s="15"/>
      <c r="FL102" s="15"/>
      <c r="FM102" s="15"/>
      <c r="FN102" s="15"/>
      <c r="FO102" s="15"/>
      <c r="FP102" s="15"/>
      <c r="FQ102" s="15"/>
      <c r="FR102" s="15"/>
      <c r="FS102" s="15"/>
      <c r="FT102" s="15"/>
      <c r="FU102" s="15"/>
      <c r="FV102" s="15"/>
      <c r="FW102" s="15"/>
      <c r="FX102" s="15"/>
      <c r="FY102" s="15"/>
      <c r="FZ102" s="15"/>
      <c r="GA102" s="15"/>
      <c r="GB102" s="15"/>
      <c r="GC102" s="15"/>
      <c r="GD102" s="15"/>
      <c r="GE102" s="15"/>
      <c r="GF102" s="15"/>
      <c r="GG102" s="15"/>
      <c r="GH102" s="15"/>
      <c r="GI102" s="15"/>
      <c r="GJ102" s="15"/>
      <c r="GK102" s="15"/>
      <c r="GL102" s="15"/>
      <c r="GM102" s="15"/>
      <c r="GN102" s="15"/>
      <c r="GO102" s="15"/>
      <c r="GP102" s="15"/>
      <c r="GQ102" s="15"/>
      <c r="GR102" s="15"/>
      <c r="GS102" s="15"/>
      <c r="GT102" s="15"/>
      <c r="GU102" s="15"/>
      <c r="GV102" s="15"/>
      <c r="GW102" s="15"/>
      <c r="GX102" s="15"/>
      <c r="GY102" s="15"/>
      <c r="GZ102" s="15"/>
      <c r="HA102" s="15"/>
      <c r="HB102" s="15"/>
      <c r="HC102" s="15"/>
      <c r="HD102" s="15"/>
      <c r="HE102" s="15"/>
      <c r="HF102" s="15"/>
      <c r="HG102" s="15"/>
      <c r="HH102" s="15"/>
      <c r="HI102" s="15"/>
      <c r="HJ102" s="15"/>
      <c r="HK102" s="15"/>
      <c r="HL102" s="15"/>
      <c r="HM102" s="15"/>
      <c r="HN102" s="15"/>
      <c r="HO102" s="15"/>
      <c r="HP102" s="15"/>
      <c r="HQ102" s="15"/>
      <c r="HR102" s="15"/>
      <c r="HS102" s="15"/>
      <c r="HT102" s="15"/>
      <c r="HU102" s="15"/>
      <c r="HV102" s="15"/>
      <c r="HW102" s="15"/>
      <c r="HX102" s="15"/>
      <c r="HY102" s="15"/>
      <c r="HZ102" s="15"/>
      <c r="IA102" s="15"/>
      <c r="IB102" s="15"/>
      <c r="IC102" s="15"/>
      <c r="ID102" s="15"/>
      <c r="IE102" s="15"/>
      <c r="IF102" s="15"/>
      <c r="IG102" s="15"/>
      <c r="IH102" s="15"/>
      <c r="II102" s="15"/>
      <c r="IJ102" s="15"/>
      <c r="IK102" s="15"/>
      <c r="IL102" s="15"/>
      <c r="IM102" s="15"/>
      <c r="IN102" s="15"/>
      <c r="IO102" s="15"/>
      <c r="IP102" s="15"/>
      <c r="IQ102" s="15"/>
      <c r="IR102" s="15"/>
      <c r="IS102" s="15"/>
      <c r="IT102" s="15"/>
      <c r="IU102" s="15"/>
      <c r="IV102" s="15"/>
    </row>
    <row r="103" spans="1:256" s="119" customFormat="1" ht="25.5">
      <c r="A103" s="789"/>
      <c r="B103" s="141">
        <v>3125</v>
      </c>
      <c r="C103" s="132" t="s">
        <v>500</v>
      </c>
      <c r="D103" s="507">
        <v>0</v>
      </c>
      <c r="E103" s="507">
        <v>972</v>
      </c>
      <c r="F103" s="306">
        <v>922</v>
      </c>
      <c r="G103" s="173">
        <f t="shared" si="5"/>
        <v>94.8559670781893</v>
      </c>
      <c r="H103" s="28"/>
      <c r="I103" s="28"/>
      <c r="J103" s="28"/>
      <c r="K103" s="28"/>
      <c r="L103" s="28"/>
      <c r="M103" s="28"/>
      <c r="N103" s="28"/>
      <c r="O103" s="80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  <c r="DX103" s="15"/>
      <c r="DY103" s="15"/>
      <c r="DZ103" s="15"/>
      <c r="EA103" s="15"/>
      <c r="EB103" s="15"/>
      <c r="EC103" s="15"/>
      <c r="ED103" s="15"/>
      <c r="EE103" s="15"/>
      <c r="EF103" s="15"/>
      <c r="EG103" s="15"/>
      <c r="EH103" s="15"/>
      <c r="EI103" s="15"/>
      <c r="EJ103" s="15"/>
      <c r="EK103" s="15"/>
      <c r="EL103" s="15"/>
      <c r="EM103" s="15"/>
      <c r="EN103" s="15"/>
      <c r="EO103" s="15"/>
      <c r="EP103" s="15"/>
      <c r="EQ103" s="15"/>
      <c r="ER103" s="15"/>
      <c r="ES103" s="15"/>
      <c r="ET103" s="15"/>
      <c r="EU103" s="15"/>
      <c r="EV103" s="15"/>
      <c r="EW103" s="15"/>
      <c r="EX103" s="15"/>
      <c r="EY103" s="15"/>
      <c r="EZ103" s="15"/>
      <c r="FA103" s="15"/>
      <c r="FB103" s="15"/>
      <c r="FC103" s="15"/>
      <c r="FD103" s="15"/>
      <c r="FE103" s="15"/>
      <c r="FF103" s="15"/>
      <c r="FG103" s="15"/>
      <c r="FH103" s="15"/>
      <c r="FI103" s="15"/>
      <c r="FJ103" s="15"/>
      <c r="FK103" s="15"/>
      <c r="FL103" s="15"/>
      <c r="FM103" s="15"/>
      <c r="FN103" s="15"/>
      <c r="FO103" s="15"/>
      <c r="FP103" s="15"/>
      <c r="FQ103" s="15"/>
      <c r="FR103" s="15"/>
      <c r="FS103" s="15"/>
      <c r="FT103" s="15"/>
      <c r="FU103" s="15"/>
      <c r="FV103" s="15"/>
      <c r="FW103" s="15"/>
      <c r="FX103" s="15"/>
      <c r="FY103" s="15"/>
      <c r="FZ103" s="15"/>
      <c r="GA103" s="15"/>
      <c r="GB103" s="15"/>
      <c r="GC103" s="15"/>
      <c r="GD103" s="15"/>
      <c r="GE103" s="15"/>
      <c r="GF103" s="15"/>
      <c r="GG103" s="15"/>
      <c r="GH103" s="15"/>
      <c r="GI103" s="15"/>
      <c r="GJ103" s="15"/>
      <c r="GK103" s="15"/>
      <c r="GL103" s="15"/>
      <c r="GM103" s="15"/>
      <c r="GN103" s="15"/>
      <c r="GO103" s="15"/>
      <c r="GP103" s="15"/>
      <c r="GQ103" s="15"/>
      <c r="GR103" s="15"/>
      <c r="GS103" s="15"/>
      <c r="GT103" s="15"/>
      <c r="GU103" s="15"/>
      <c r="GV103" s="15"/>
      <c r="GW103" s="15"/>
      <c r="GX103" s="15"/>
      <c r="GY103" s="15"/>
      <c r="GZ103" s="15"/>
      <c r="HA103" s="15"/>
      <c r="HB103" s="15"/>
      <c r="HC103" s="15"/>
      <c r="HD103" s="15"/>
      <c r="HE103" s="15"/>
      <c r="HF103" s="15"/>
      <c r="HG103" s="15"/>
      <c r="HH103" s="15"/>
      <c r="HI103" s="15"/>
      <c r="HJ103" s="15"/>
      <c r="HK103" s="15"/>
      <c r="HL103" s="15"/>
      <c r="HM103" s="15"/>
      <c r="HN103" s="15"/>
      <c r="HO103" s="15"/>
      <c r="HP103" s="15"/>
      <c r="HQ103" s="15"/>
      <c r="HR103" s="15"/>
      <c r="HS103" s="15"/>
      <c r="HT103" s="15"/>
      <c r="HU103" s="15"/>
      <c r="HV103" s="15"/>
      <c r="HW103" s="15"/>
      <c r="HX103" s="15"/>
      <c r="HY103" s="15"/>
      <c r="HZ103" s="15"/>
      <c r="IA103" s="15"/>
      <c r="IB103" s="15"/>
      <c r="IC103" s="15"/>
      <c r="ID103" s="15"/>
      <c r="IE103" s="15"/>
      <c r="IF103" s="15"/>
      <c r="IG103" s="15"/>
      <c r="IH103" s="15"/>
      <c r="II103" s="15"/>
      <c r="IJ103" s="15"/>
      <c r="IK103" s="15"/>
      <c r="IL103" s="15"/>
      <c r="IM103" s="15"/>
      <c r="IN103" s="15"/>
      <c r="IO103" s="15"/>
      <c r="IP103" s="15"/>
      <c r="IQ103" s="15"/>
      <c r="IR103" s="15"/>
      <c r="IS103" s="15"/>
      <c r="IT103" s="15"/>
      <c r="IU103" s="15"/>
      <c r="IV103" s="15"/>
    </row>
    <row r="104" spans="1:256" s="119" customFormat="1" ht="25.5">
      <c r="A104" s="789"/>
      <c r="B104" s="148">
        <v>3141</v>
      </c>
      <c r="C104" s="138" t="s">
        <v>12</v>
      </c>
      <c r="D104" s="507">
        <v>0</v>
      </c>
      <c r="E104" s="507">
        <v>306</v>
      </c>
      <c r="F104" s="298">
        <v>255</v>
      </c>
      <c r="G104" s="173">
        <f t="shared" si="5"/>
        <v>83.33333333333334</v>
      </c>
      <c r="H104" s="305"/>
      <c r="I104" s="28"/>
      <c r="J104" s="28"/>
      <c r="K104" s="28"/>
      <c r="L104" s="28"/>
      <c r="M104" s="28"/>
      <c r="N104" s="28"/>
      <c r="O104" s="80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  <c r="DX104" s="15"/>
      <c r="DY104" s="15"/>
      <c r="DZ104" s="15"/>
      <c r="EA104" s="15"/>
      <c r="EB104" s="15"/>
      <c r="EC104" s="15"/>
      <c r="ED104" s="15"/>
      <c r="EE104" s="15"/>
      <c r="EF104" s="15"/>
      <c r="EG104" s="15"/>
      <c r="EH104" s="15"/>
      <c r="EI104" s="15"/>
      <c r="EJ104" s="15"/>
      <c r="EK104" s="15"/>
      <c r="EL104" s="15"/>
      <c r="EM104" s="15"/>
      <c r="EN104" s="15"/>
      <c r="EO104" s="15"/>
      <c r="EP104" s="15"/>
      <c r="EQ104" s="15"/>
      <c r="ER104" s="15"/>
      <c r="ES104" s="15"/>
      <c r="ET104" s="15"/>
      <c r="EU104" s="15"/>
      <c r="EV104" s="15"/>
      <c r="EW104" s="15"/>
      <c r="EX104" s="15"/>
      <c r="EY104" s="15"/>
      <c r="EZ104" s="15"/>
      <c r="FA104" s="15"/>
      <c r="FB104" s="15"/>
      <c r="FC104" s="15"/>
      <c r="FD104" s="15"/>
      <c r="FE104" s="15"/>
      <c r="FF104" s="15"/>
      <c r="FG104" s="15"/>
      <c r="FH104" s="15"/>
      <c r="FI104" s="15"/>
      <c r="FJ104" s="15"/>
      <c r="FK104" s="15"/>
      <c r="FL104" s="15"/>
      <c r="FM104" s="15"/>
      <c r="FN104" s="15"/>
      <c r="FO104" s="15"/>
      <c r="FP104" s="15"/>
      <c r="FQ104" s="15"/>
      <c r="FR104" s="15"/>
      <c r="FS104" s="15"/>
      <c r="FT104" s="15"/>
      <c r="FU104" s="15"/>
      <c r="FV104" s="15"/>
      <c r="FW104" s="15"/>
      <c r="FX104" s="15"/>
      <c r="FY104" s="15"/>
      <c r="FZ104" s="15"/>
      <c r="GA104" s="15"/>
      <c r="GB104" s="15"/>
      <c r="GC104" s="15"/>
      <c r="GD104" s="15"/>
      <c r="GE104" s="15"/>
      <c r="GF104" s="15"/>
      <c r="GG104" s="15"/>
      <c r="GH104" s="15"/>
      <c r="GI104" s="15"/>
      <c r="GJ104" s="15"/>
      <c r="GK104" s="15"/>
      <c r="GL104" s="15"/>
      <c r="GM104" s="15"/>
      <c r="GN104" s="15"/>
      <c r="GO104" s="15"/>
      <c r="GP104" s="15"/>
      <c r="GQ104" s="15"/>
      <c r="GR104" s="15"/>
      <c r="GS104" s="15"/>
      <c r="GT104" s="15"/>
      <c r="GU104" s="15"/>
      <c r="GV104" s="15"/>
      <c r="GW104" s="15"/>
      <c r="GX104" s="15"/>
      <c r="GY104" s="15"/>
      <c r="GZ104" s="15"/>
      <c r="HA104" s="15"/>
      <c r="HB104" s="15"/>
      <c r="HC104" s="15"/>
      <c r="HD104" s="15"/>
      <c r="HE104" s="15"/>
      <c r="HF104" s="15"/>
      <c r="HG104" s="15"/>
      <c r="HH104" s="15"/>
      <c r="HI104" s="15"/>
      <c r="HJ104" s="15"/>
      <c r="HK104" s="15"/>
      <c r="HL104" s="15"/>
      <c r="HM104" s="15"/>
      <c r="HN104" s="15"/>
      <c r="HO104" s="15"/>
      <c r="HP104" s="15"/>
      <c r="HQ104" s="15"/>
      <c r="HR104" s="15"/>
      <c r="HS104" s="15"/>
      <c r="HT104" s="15"/>
      <c r="HU104" s="15"/>
      <c r="HV104" s="15"/>
      <c r="HW104" s="15"/>
      <c r="HX104" s="15"/>
      <c r="HY104" s="15"/>
      <c r="HZ104" s="15"/>
      <c r="IA104" s="15"/>
      <c r="IB104" s="15"/>
      <c r="IC104" s="15"/>
      <c r="ID104" s="15"/>
      <c r="IE104" s="15"/>
      <c r="IF104" s="15"/>
      <c r="IG104" s="15"/>
      <c r="IH104" s="15"/>
      <c r="II104" s="15"/>
      <c r="IJ104" s="15"/>
      <c r="IK104" s="15"/>
      <c r="IL104" s="15"/>
      <c r="IM104" s="15"/>
      <c r="IN104" s="15"/>
      <c r="IO104" s="15"/>
      <c r="IP104" s="15"/>
      <c r="IQ104" s="15"/>
      <c r="IR104" s="15"/>
      <c r="IS104" s="15"/>
      <c r="IT104" s="15"/>
      <c r="IU104" s="15"/>
      <c r="IV104" s="15"/>
    </row>
    <row r="105" spans="1:19" ht="12.75">
      <c r="A105" s="789"/>
      <c r="B105" s="65">
        <v>3142</v>
      </c>
      <c r="C105" s="33" t="s">
        <v>503</v>
      </c>
      <c r="D105" s="27">
        <v>0</v>
      </c>
      <c r="E105" s="479">
        <v>3033</v>
      </c>
      <c r="F105" s="312">
        <v>2787</v>
      </c>
      <c r="G105" s="165">
        <f t="shared" si="5"/>
        <v>91.88921859545005</v>
      </c>
      <c r="H105" s="28"/>
      <c r="I105" s="28"/>
      <c r="J105" s="28"/>
      <c r="K105" s="28"/>
      <c r="L105" s="28"/>
      <c r="M105" s="28"/>
      <c r="N105" s="28"/>
      <c r="O105" s="80"/>
      <c r="P105" s="283" t="s">
        <v>420</v>
      </c>
      <c r="Q105" s="283"/>
      <c r="R105" s="283"/>
      <c r="S105" s="283"/>
    </row>
    <row r="106" spans="1:19" ht="12.75">
      <c r="A106" s="789"/>
      <c r="B106" s="65">
        <v>3147</v>
      </c>
      <c r="C106" s="33" t="s">
        <v>501</v>
      </c>
      <c r="D106" s="27">
        <v>0</v>
      </c>
      <c r="E106" s="479">
        <v>2572</v>
      </c>
      <c r="F106" s="312">
        <v>2278</v>
      </c>
      <c r="G106" s="165">
        <f t="shared" si="5"/>
        <v>88.56920684292379</v>
      </c>
      <c r="H106" s="28"/>
      <c r="I106" s="28"/>
      <c r="J106" s="28"/>
      <c r="K106" s="28"/>
      <c r="L106" s="28"/>
      <c r="M106" s="28"/>
      <c r="N106" s="28"/>
      <c r="O106" s="80"/>
      <c r="P106" s="283"/>
      <c r="Q106" s="283"/>
      <c r="R106" s="283"/>
      <c r="S106" s="283"/>
    </row>
    <row r="107" spans="1:7" ht="12.75">
      <c r="A107" s="789"/>
      <c r="B107" s="65">
        <v>3150</v>
      </c>
      <c r="C107" s="33" t="s">
        <v>1097</v>
      </c>
      <c r="D107" s="27">
        <v>0</v>
      </c>
      <c r="E107" s="479">
        <v>7367</v>
      </c>
      <c r="F107" s="312">
        <v>7186</v>
      </c>
      <c r="G107" s="165">
        <f t="shared" si="5"/>
        <v>97.54309759739378</v>
      </c>
    </row>
    <row r="108" spans="1:7" ht="12.75">
      <c r="A108" s="789"/>
      <c r="B108" s="65">
        <v>3231</v>
      </c>
      <c r="C108" s="33" t="s">
        <v>1098</v>
      </c>
      <c r="D108" s="27">
        <v>0</v>
      </c>
      <c r="E108" s="479">
        <v>4679</v>
      </c>
      <c r="F108" s="312">
        <v>4578</v>
      </c>
      <c r="G108" s="165">
        <f t="shared" si="5"/>
        <v>97.84141910664673</v>
      </c>
    </row>
    <row r="109" spans="1:7" ht="12.75">
      <c r="A109" s="789"/>
      <c r="B109" s="65">
        <v>3421</v>
      </c>
      <c r="C109" s="33" t="s">
        <v>1099</v>
      </c>
      <c r="D109" s="27">
        <v>0</v>
      </c>
      <c r="E109" s="479">
        <v>4604</v>
      </c>
      <c r="F109" s="312">
        <v>4570</v>
      </c>
      <c r="G109" s="165">
        <f t="shared" si="5"/>
        <v>99.26151172893137</v>
      </c>
    </row>
    <row r="110" spans="1:22" ht="12.75">
      <c r="A110" s="772"/>
      <c r="B110" s="65">
        <v>4322</v>
      </c>
      <c r="C110" s="33" t="s">
        <v>1100</v>
      </c>
      <c r="D110" s="27">
        <v>0</v>
      </c>
      <c r="E110" s="479">
        <v>6247</v>
      </c>
      <c r="F110" s="312">
        <v>6213</v>
      </c>
      <c r="G110" s="165">
        <f t="shared" si="5"/>
        <v>99.45573875460221</v>
      </c>
      <c r="V110" s="149"/>
    </row>
    <row r="111" spans="1:7" ht="12.75">
      <c r="A111" s="774" t="s">
        <v>16</v>
      </c>
      <c r="B111" s="775"/>
      <c r="C111" s="776"/>
      <c r="D111" s="139">
        <f>SUM(D99:D110)</f>
        <v>0</v>
      </c>
      <c r="E111" s="299">
        <f>SUM(E99:E110)</f>
        <v>112730</v>
      </c>
      <c r="F111" s="299">
        <f>SUM(F99:F110)</f>
        <v>111307</v>
      </c>
      <c r="G111" s="118">
        <f>F111/E111*100</f>
        <v>98.73769183003637</v>
      </c>
    </row>
    <row r="112" spans="1:256" s="119" customFormat="1" ht="9" customHeight="1">
      <c r="A112" s="28"/>
      <c r="B112"/>
      <c r="C112"/>
      <c r="D112" s="15"/>
      <c r="E112" s="15"/>
      <c r="F112" s="15"/>
      <c r="G112"/>
      <c r="H112" s="28" t="s">
        <v>152</v>
      </c>
      <c r="I112" s="28"/>
      <c r="J112" s="28"/>
      <c r="K112" s="28"/>
      <c r="L112" s="28"/>
      <c r="M112" s="28"/>
      <c r="N112" s="28"/>
      <c r="O112" s="80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  <c r="DX112" s="15"/>
      <c r="DY112" s="15"/>
      <c r="DZ112" s="15"/>
      <c r="EA112" s="15"/>
      <c r="EB112" s="15"/>
      <c r="EC112" s="15"/>
      <c r="ED112" s="15"/>
      <c r="EE112" s="15"/>
      <c r="EF112" s="15"/>
      <c r="EG112" s="15"/>
      <c r="EH112" s="15"/>
      <c r="EI112" s="15"/>
      <c r="EJ112" s="15"/>
      <c r="EK112" s="15"/>
      <c r="EL112" s="15"/>
      <c r="EM112" s="15"/>
      <c r="EN112" s="15"/>
      <c r="EO112" s="15"/>
      <c r="EP112" s="15"/>
      <c r="EQ112" s="15"/>
      <c r="ER112" s="15"/>
      <c r="ES112" s="15"/>
      <c r="ET112" s="15"/>
      <c r="EU112" s="15"/>
      <c r="EV112" s="15"/>
      <c r="EW112" s="15"/>
      <c r="EX112" s="15"/>
      <c r="EY112" s="15"/>
      <c r="EZ112" s="15"/>
      <c r="FA112" s="15"/>
      <c r="FB112" s="15"/>
      <c r="FC112" s="15"/>
      <c r="FD112" s="15"/>
      <c r="FE112" s="15"/>
      <c r="FF112" s="15"/>
      <c r="FG112" s="15"/>
      <c r="FH112" s="15"/>
      <c r="FI112" s="15"/>
      <c r="FJ112" s="15"/>
      <c r="FK112" s="15"/>
      <c r="FL112" s="15"/>
      <c r="FM112" s="15"/>
      <c r="FN112" s="15"/>
      <c r="FO112" s="15"/>
      <c r="FP112" s="15"/>
      <c r="FQ112" s="15"/>
      <c r="FR112" s="15"/>
      <c r="FS112" s="15"/>
      <c r="FT112" s="15"/>
      <c r="FU112" s="15"/>
      <c r="FV112" s="15"/>
      <c r="FW112" s="15"/>
      <c r="FX112" s="15"/>
      <c r="FY112" s="15"/>
      <c r="FZ112" s="15"/>
      <c r="GA112" s="15"/>
      <c r="GB112" s="15"/>
      <c r="GC112" s="15"/>
      <c r="GD112" s="15"/>
      <c r="GE112" s="15"/>
      <c r="GF112" s="15"/>
      <c r="GG112" s="15"/>
      <c r="GH112" s="15"/>
      <c r="GI112" s="15"/>
      <c r="GJ112" s="15"/>
      <c r="GK112" s="15"/>
      <c r="GL112" s="15"/>
      <c r="GM112" s="15"/>
      <c r="GN112" s="15"/>
      <c r="GO112" s="15"/>
      <c r="GP112" s="15"/>
      <c r="GQ112" s="15"/>
      <c r="GR112" s="15"/>
      <c r="GS112" s="15"/>
      <c r="GT112" s="15"/>
      <c r="GU112" s="15"/>
      <c r="GV112" s="15"/>
      <c r="GW112" s="15"/>
      <c r="GX112" s="15"/>
      <c r="GY112" s="15"/>
      <c r="GZ112" s="15"/>
      <c r="HA112" s="15"/>
      <c r="HB112" s="15"/>
      <c r="HC112" s="15"/>
      <c r="HD112" s="15"/>
      <c r="HE112" s="15"/>
      <c r="HF112" s="15"/>
      <c r="HG112" s="15"/>
      <c r="HH112" s="15"/>
      <c r="HI112" s="15"/>
      <c r="HJ112" s="15"/>
      <c r="HK112" s="15"/>
      <c r="HL112" s="15"/>
      <c r="HM112" s="15"/>
      <c r="HN112" s="15"/>
      <c r="HO112" s="15"/>
      <c r="HP112" s="15"/>
      <c r="HQ112" s="15"/>
      <c r="HR112" s="15"/>
      <c r="HS112" s="15"/>
      <c r="HT112" s="15"/>
      <c r="HU112" s="15"/>
      <c r="HV112" s="15"/>
      <c r="HW112" s="15"/>
      <c r="HX112" s="15"/>
      <c r="HY112" s="15"/>
      <c r="HZ112" s="15"/>
      <c r="IA112" s="15"/>
      <c r="IB112" s="15"/>
      <c r="IC112" s="15"/>
      <c r="ID112" s="15"/>
      <c r="IE112" s="15"/>
      <c r="IF112" s="15"/>
      <c r="IG112" s="15"/>
      <c r="IH112" s="15"/>
      <c r="II112" s="15"/>
      <c r="IJ112" s="15"/>
      <c r="IK112" s="15"/>
      <c r="IL112" s="15"/>
      <c r="IM112" s="15"/>
      <c r="IN112" s="15"/>
      <c r="IO112" s="15"/>
      <c r="IP112" s="15"/>
      <c r="IQ112" s="15"/>
      <c r="IR112" s="15"/>
      <c r="IS112" s="15"/>
      <c r="IT112" s="15"/>
      <c r="IU112" s="15"/>
      <c r="IV112" s="15"/>
    </row>
    <row r="113" spans="1:256" s="119" customFormat="1" ht="12.75">
      <c r="A113" s="122" t="s">
        <v>691</v>
      </c>
      <c r="B113" s="16"/>
      <c r="C113" s="17"/>
      <c r="D113" s="15"/>
      <c r="E113" s="15"/>
      <c r="F113" s="15"/>
      <c r="G113"/>
      <c r="H113" s="28"/>
      <c r="I113" s="28"/>
      <c r="J113" s="28"/>
      <c r="K113" s="28"/>
      <c r="L113" s="28"/>
      <c r="M113" s="28"/>
      <c r="N113" s="28"/>
      <c r="O113" s="80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  <c r="DX113" s="15"/>
      <c r="DY113" s="15"/>
      <c r="DZ113" s="15"/>
      <c r="EA113" s="15"/>
      <c r="EB113" s="15"/>
      <c r="EC113" s="15"/>
      <c r="ED113" s="15"/>
      <c r="EE113" s="15"/>
      <c r="EF113" s="15"/>
      <c r="EG113" s="15"/>
      <c r="EH113" s="15"/>
      <c r="EI113" s="15"/>
      <c r="EJ113" s="15"/>
      <c r="EK113" s="15"/>
      <c r="EL113" s="15"/>
      <c r="EM113" s="15"/>
      <c r="EN113" s="15"/>
      <c r="EO113" s="15"/>
      <c r="EP113" s="15"/>
      <c r="EQ113" s="15"/>
      <c r="ER113" s="15"/>
      <c r="ES113" s="15"/>
      <c r="ET113" s="15"/>
      <c r="EU113" s="15"/>
      <c r="EV113" s="15"/>
      <c r="EW113" s="15"/>
      <c r="EX113" s="15"/>
      <c r="EY113" s="15"/>
      <c r="EZ113" s="15"/>
      <c r="FA113" s="15"/>
      <c r="FB113" s="15"/>
      <c r="FC113" s="15"/>
      <c r="FD113" s="15"/>
      <c r="FE113" s="15"/>
      <c r="FF113" s="15"/>
      <c r="FG113" s="15"/>
      <c r="FH113" s="15"/>
      <c r="FI113" s="15"/>
      <c r="FJ113" s="15"/>
      <c r="FK113" s="15"/>
      <c r="FL113" s="15"/>
      <c r="FM113" s="15"/>
      <c r="FN113" s="15"/>
      <c r="FO113" s="15"/>
      <c r="FP113" s="15"/>
      <c r="FQ113" s="15"/>
      <c r="FR113" s="15"/>
      <c r="FS113" s="15"/>
      <c r="FT113" s="15"/>
      <c r="FU113" s="15"/>
      <c r="FV113" s="15"/>
      <c r="FW113" s="15"/>
      <c r="FX113" s="15"/>
      <c r="FY113" s="15"/>
      <c r="FZ113" s="15"/>
      <c r="GA113" s="15"/>
      <c r="GB113" s="15"/>
      <c r="GC113" s="15"/>
      <c r="GD113" s="15"/>
      <c r="GE113" s="15"/>
      <c r="GF113" s="15"/>
      <c r="GG113" s="15"/>
      <c r="GH113" s="15"/>
      <c r="GI113" s="15"/>
      <c r="GJ113" s="15"/>
      <c r="GK113" s="15"/>
      <c r="GL113" s="15"/>
      <c r="GM113" s="15"/>
      <c r="GN113" s="15"/>
      <c r="GO113" s="15"/>
      <c r="GP113" s="15"/>
      <c r="GQ113" s="15"/>
      <c r="GR113" s="15"/>
      <c r="GS113" s="15"/>
      <c r="GT113" s="15"/>
      <c r="GU113" s="15"/>
      <c r="GV113" s="15"/>
      <c r="GW113" s="15"/>
      <c r="GX113" s="15"/>
      <c r="GY113" s="15"/>
      <c r="GZ113" s="15"/>
      <c r="HA113" s="15"/>
      <c r="HB113" s="15"/>
      <c r="HC113" s="15"/>
      <c r="HD113" s="15"/>
      <c r="HE113" s="15"/>
      <c r="HF113" s="15"/>
      <c r="HG113" s="15"/>
      <c r="HH113" s="15"/>
      <c r="HI113" s="15"/>
      <c r="HJ113" s="15"/>
      <c r="HK113" s="15"/>
      <c r="HL113" s="15"/>
      <c r="HM113" s="15"/>
      <c r="HN113" s="15"/>
      <c r="HO113" s="15"/>
      <c r="HP113" s="15"/>
      <c r="HQ113" s="15"/>
      <c r="HR113" s="15"/>
      <c r="HS113" s="15"/>
      <c r="HT113" s="15"/>
      <c r="HU113" s="15"/>
      <c r="HV113" s="15"/>
      <c r="HW113" s="15"/>
      <c r="HX113" s="15"/>
      <c r="HY113" s="15"/>
      <c r="HZ113" s="15"/>
      <c r="IA113" s="15"/>
      <c r="IB113" s="15"/>
      <c r="IC113" s="15"/>
      <c r="ID113" s="15"/>
      <c r="IE113" s="15"/>
      <c r="IF113" s="15"/>
      <c r="IG113" s="15"/>
      <c r="IH113" s="15"/>
      <c r="II113" s="15"/>
      <c r="IJ113" s="15"/>
      <c r="IK113" s="15"/>
      <c r="IL113" s="15"/>
      <c r="IM113" s="15"/>
      <c r="IN113" s="15"/>
      <c r="IO113" s="15"/>
      <c r="IP113" s="15"/>
      <c r="IQ113" s="15"/>
      <c r="IR113" s="15"/>
      <c r="IS113" s="15"/>
      <c r="IT113" s="15"/>
      <c r="IU113" s="15"/>
      <c r="IV113" s="15"/>
    </row>
    <row r="114" spans="1:256" s="119" customFormat="1" ht="9" customHeight="1">
      <c r="A114" s="122"/>
      <c r="B114" s="16"/>
      <c r="C114" s="17"/>
      <c r="D114" s="15"/>
      <c r="E114" s="15"/>
      <c r="F114" s="15"/>
      <c r="G114"/>
      <c r="H114" s="28"/>
      <c r="I114" s="28"/>
      <c r="J114" s="28"/>
      <c r="K114" s="28"/>
      <c r="L114" s="28"/>
      <c r="M114" s="28"/>
      <c r="N114" s="28"/>
      <c r="O114" s="80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  <c r="DX114" s="15"/>
      <c r="DY114" s="15"/>
      <c r="DZ114" s="15"/>
      <c r="EA114" s="15"/>
      <c r="EB114" s="15"/>
      <c r="EC114" s="15"/>
      <c r="ED114" s="15"/>
      <c r="EE114" s="15"/>
      <c r="EF114" s="15"/>
      <c r="EG114" s="15"/>
      <c r="EH114" s="15"/>
      <c r="EI114" s="15"/>
      <c r="EJ114" s="15"/>
      <c r="EK114" s="15"/>
      <c r="EL114" s="15"/>
      <c r="EM114" s="15"/>
      <c r="EN114" s="15"/>
      <c r="EO114" s="15"/>
      <c r="EP114" s="15"/>
      <c r="EQ114" s="15"/>
      <c r="ER114" s="15"/>
      <c r="ES114" s="15"/>
      <c r="ET114" s="15"/>
      <c r="EU114" s="15"/>
      <c r="EV114" s="15"/>
      <c r="EW114" s="15"/>
      <c r="EX114" s="15"/>
      <c r="EY114" s="15"/>
      <c r="EZ114" s="15"/>
      <c r="FA114" s="15"/>
      <c r="FB114" s="15"/>
      <c r="FC114" s="15"/>
      <c r="FD114" s="15"/>
      <c r="FE114" s="15"/>
      <c r="FF114" s="15"/>
      <c r="FG114" s="15"/>
      <c r="FH114" s="15"/>
      <c r="FI114" s="15"/>
      <c r="FJ114" s="15"/>
      <c r="FK114" s="15"/>
      <c r="FL114" s="15"/>
      <c r="FM114" s="15"/>
      <c r="FN114" s="15"/>
      <c r="FO114" s="15"/>
      <c r="FP114" s="15"/>
      <c r="FQ114" s="15"/>
      <c r="FR114" s="15"/>
      <c r="FS114" s="15"/>
      <c r="FT114" s="15"/>
      <c r="FU114" s="15"/>
      <c r="FV114" s="15"/>
      <c r="FW114" s="15"/>
      <c r="FX114" s="15"/>
      <c r="FY114" s="15"/>
      <c r="FZ114" s="15"/>
      <c r="GA114" s="15"/>
      <c r="GB114" s="15"/>
      <c r="GC114" s="15"/>
      <c r="GD114" s="15"/>
      <c r="GE114" s="15"/>
      <c r="GF114" s="15"/>
      <c r="GG114" s="15"/>
      <c r="GH114" s="15"/>
      <c r="GI114" s="15"/>
      <c r="GJ114" s="15"/>
      <c r="GK114" s="15"/>
      <c r="GL114" s="15"/>
      <c r="GM114" s="15"/>
      <c r="GN114" s="15"/>
      <c r="GO114" s="15"/>
      <c r="GP114" s="15"/>
      <c r="GQ114" s="15"/>
      <c r="GR114" s="15"/>
      <c r="GS114" s="15"/>
      <c r="GT114" s="15"/>
      <c r="GU114" s="15"/>
      <c r="GV114" s="15"/>
      <c r="GW114" s="15"/>
      <c r="GX114" s="15"/>
      <c r="GY114" s="15"/>
      <c r="GZ114" s="15"/>
      <c r="HA114" s="15"/>
      <c r="HB114" s="15"/>
      <c r="HC114" s="15"/>
      <c r="HD114" s="15"/>
      <c r="HE114" s="15"/>
      <c r="HF114" s="15"/>
      <c r="HG114" s="15"/>
      <c r="HH114" s="15"/>
      <c r="HI114" s="15"/>
      <c r="HJ114" s="15"/>
      <c r="HK114" s="15"/>
      <c r="HL114" s="15"/>
      <c r="HM114" s="15"/>
      <c r="HN114" s="15"/>
      <c r="HO114" s="15"/>
      <c r="HP114" s="15"/>
      <c r="HQ114" s="15"/>
      <c r="HR114" s="15"/>
      <c r="HS114" s="15"/>
      <c r="HT114" s="15"/>
      <c r="HU114" s="15"/>
      <c r="HV114" s="15"/>
      <c r="HW114" s="15"/>
      <c r="HX114" s="15"/>
      <c r="HY114" s="15"/>
      <c r="HZ114" s="15"/>
      <c r="IA114" s="15"/>
      <c r="IB114" s="15"/>
      <c r="IC114" s="15"/>
      <c r="ID114" s="15"/>
      <c r="IE114" s="15"/>
      <c r="IF114" s="15"/>
      <c r="IG114" s="15"/>
      <c r="IH114" s="15"/>
      <c r="II114" s="15"/>
      <c r="IJ114" s="15"/>
      <c r="IK114" s="15"/>
      <c r="IL114" s="15"/>
      <c r="IM114" s="15"/>
      <c r="IN114" s="15"/>
      <c r="IO114" s="15"/>
      <c r="IP114" s="15"/>
      <c r="IQ114" s="15"/>
      <c r="IR114" s="15"/>
      <c r="IS114" s="15"/>
      <c r="IT114" s="15"/>
      <c r="IU114" s="15"/>
      <c r="IV114" s="15"/>
    </row>
    <row r="115" spans="1:256" s="119" customFormat="1" ht="24.75" customHeight="1">
      <c r="A115" s="7" t="s">
        <v>1006</v>
      </c>
      <c r="B115" s="7" t="s">
        <v>541</v>
      </c>
      <c r="C115" s="5" t="s">
        <v>1008</v>
      </c>
      <c r="D115" s="51" t="s">
        <v>50</v>
      </c>
      <c r="E115" s="58" t="s">
        <v>52</v>
      </c>
      <c r="F115" s="5" t="s">
        <v>978</v>
      </c>
      <c r="G115" s="50" t="s">
        <v>53</v>
      </c>
      <c r="H115" s="28" t="s">
        <v>152</v>
      </c>
      <c r="I115" s="28"/>
      <c r="J115" s="28"/>
      <c r="K115" s="28"/>
      <c r="L115" s="28"/>
      <c r="M115" s="28"/>
      <c r="N115" s="28"/>
      <c r="O115" s="80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  <c r="DX115" s="15"/>
      <c r="DY115" s="15"/>
      <c r="DZ115" s="15"/>
      <c r="EA115" s="15"/>
      <c r="EB115" s="15"/>
      <c r="EC115" s="15"/>
      <c r="ED115" s="15"/>
      <c r="EE115" s="15"/>
      <c r="EF115" s="15"/>
      <c r="EG115" s="15"/>
      <c r="EH115" s="15"/>
      <c r="EI115" s="15"/>
      <c r="EJ115" s="15"/>
      <c r="EK115" s="15"/>
      <c r="EL115" s="15"/>
      <c r="EM115" s="15"/>
      <c r="EN115" s="15"/>
      <c r="EO115" s="15"/>
      <c r="EP115" s="15"/>
      <c r="EQ115" s="15"/>
      <c r="ER115" s="15"/>
      <c r="ES115" s="15"/>
      <c r="ET115" s="15"/>
      <c r="EU115" s="15"/>
      <c r="EV115" s="15"/>
      <c r="EW115" s="15"/>
      <c r="EX115" s="15"/>
      <c r="EY115" s="15"/>
      <c r="EZ115" s="15"/>
      <c r="FA115" s="15"/>
      <c r="FB115" s="15"/>
      <c r="FC115" s="15"/>
      <c r="FD115" s="15"/>
      <c r="FE115" s="15"/>
      <c r="FF115" s="15"/>
      <c r="FG115" s="15"/>
      <c r="FH115" s="15"/>
      <c r="FI115" s="15"/>
      <c r="FJ115" s="15"/>
      <c r="FK115" s="15"/>
      <c r="FL115" s="15"/>
      <c r="FM115" s="15"/>
      <c r="FN115" s="15"/>
      <c r="FO115" s="15"/>
      <c r="FP115" s="15"/>
      <c r="FQ115" s="15"/>
      <c r="FR115" s="15"/>
      <c r="FS115" s="15"/>
      <c r="FT115" s="15"/>
      <c r="FU115" s="15"/>
      <c r="FV115" s="15"/>
      <c r="FW115" s="15"/>
      <c r="FX115" s="15"/>
      <c r="FY115" s="15"/>
      <c r="FZ115" s="15"/>
      <c r="GA115" s="15"/>
      <c r="GB115" s="15"/>
      <c r="GC115" s="15"/>
      <c r="GD115" s="15"/>
      <c r="GE115" s="15"/>
      <c r="GF115" s="15"/>
      <c r="GG115" s="15"/>
      <c r="GH115" s="15"/>
      <c r="GI115" s="15"/>
      <c r="GJ115" s="15"/>
      <c r="GK115" s="15"/>
      <c r="GL115" s="15"/>
      <c r="GM115" s="15"/>
      <c r="GN115" s="15"/>
      <c r="GO115" s="15"/>
      <c r="GP115" s="15"/>
      <c r="GQ115" s="15"/>
      <c r="GR115" s="15"/>
      <c r="GS115" s="15"/>
      <c r="GT115" s="15"/>
      <c r="GU115" s="15"/>
      <c r="GV115" s="15"/>
      <c r="GW115" s="15"/>
      <c r="GX115" s="15"/>
      <c r="GY115" s="15"/>
      <c r="GZ115" s="15"/>
      <c r="HA115" s="15"/>
      <c r="HB115" s="15"/>
      <c r="HC115" s="15"/>
      <c r="HD115" s="15"/>
      <c r="HE115" s="15"/>
      <c r="HF115" s="15"/>
      <c r="HG115" s="15"/>
      <c r="HH115" s="15"/>
      <c r="HI115" s="15"/>
      <c r="HJ115" s="15"/>
      <c r="HK115" s="15"/>
      <c r="HL115" s="15"/>
      <c r="HM115" s="15"/>
      <c r="HN115" s="15"/>
      <c r="HO115" s="15"/>
      <c r="HP115" s="15"/>
      <c r="HQ115" s="15"/>
      <c r="HR115" s="15"/>
      <c r="HS115" s="15"/>
      <c r="HT115" s="15"/>
      <c r="HU115" s="15"/>
      <c r="HV115" s="15"/>
      <c r="HW115" s="15"/>
      <c r="HX115" s="15"/>
      <c r="HY115" s="15"/>
      <c r="HZ115" s="15"/>
      <c r="IA115" s="15"/>
      <c r="IB115" s="15"/>
      <c r="IC115" s="15"/>
      <c r="ID115" s="15"/>
      <c r="IE115" s="15"/>
      <c r="IF115" s="15"/>
      <c r="IG115" s="15"/>
      <c r="IH115" s="15"/>
      <c r="II115" s="15"/>
      <c r="IJ115" s="15"/>
      <c r="IK115" s="15"/>
      <c r="IL115" s="15"/>
      <c r="IM115" s="15"/>
      <c r="IN115" s="15"/>
      <c r="IO115" s="15"/>
      <c r="IP115" s="15"/>
      <c r="IQ115" s="15"/>
      <c r="IR115" s="15"/>
      <c r="IS115" s="15"/>
      <c r="IT115" s="15"/>
      <c r="IU115" s="15"/>
      <c r="IV115" s="15"/>
    </row>
    <row r="116" spans="1:256" s="119" customFormat="1" ht="12.75">
      <c r="A116" s="354">
        <v>30</v>
      </c>
      <c r="B116" s="43">
        <v>13101</v>
      </c>
      <c r="C116" s="33" t="s">
        <v>540</v>
      </c>
      <c r="D116" s="27">
        <v>0</v>
      </c>
      <c r="E116" s="27">
        <v>0</v>
      </c>
      <c r="F116" s="312">
        <v>114</v>
      </c>
      <c r="G116" s="174">
        <v>0</v>
      </c>
      <c r="H116" s="28"/>
      <c r="I116" s="28"/>
      <c r="J116" s="28"/>
      <c r="K116" s="28"/>
      <c r="L116" s="28"/>
      <c r="M116" s="28"/>
      <c r="N116" s="28"/>
      <c r="O116" s="80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  <c r="FF116" s="15"/>
      <c r="FG116" s="15"/>
      <c r="FH116" s="15"/>
      <c r="FI116" s="15"/>
      <c r="FJ116" s="15"/>
      <c r="FK116" s="15"/>
      <c r="FL116" s="15"/>
      <c r="FM116" s="15"/>
      <c r="FN116" s="15"/>
      <c r="FO116" s="15"/>
      <c r="FP116" s="15"/>
      <c r="FQ116" s="15"/>
      <c r="FR116" s="15"/>
      <c r="FS116" s="15"/>
      <c r="FT116" s="15"/>
      <c r="FU116" s="15"/>
      <c r="FV116" s="15"/>
      <c r="FW116" s="15"/>
      <c r="FX116" s="15"/>
      <c r="FY116" s="15"/>
      <c r="FZ116" s="15"/>
      <c r="GA116" s="15"/>
      <c r="GB116" s="15"/>
      <c r="GC116" s="15"/>
      <c r="GD116" s="15"/>
      <c r="GE116" s="15"/>
      <c r="GF116" s="15"/>
      <c r="GG116" s="15"/>
      <c r="GH116" s="15"/>
      <c r="GI116" s="15"/>
      <c r="GJ116" s="15"/>
      <c r="GK116" s="15"/>
      <c r="GL116" s="15"/>
      <c r="GM116" s="15"/>
      <c r="GN116" s="15"/>
      <c r="GO116" s="15"/>
      <c r="GP116" s="15"/>
      <c r="GQ116" s="15"/>
      <c r="GR116" s="15"/>
      <c r="GS116" s="15"/>
      <c r="GT116" s="15"/>
      <c r="GU116" s="15"/>
      <c r="GV116" s="15"/>
      <c r="GW116" s="15"/>
      <c r="GX116" s="15"/>
      <c r="GY116" s="15"/>
      <c r="GZ116" s="15"/>
      <c r="HA116" s="15"/>
      <c r="HB116" s="15"/>
      <c r="HC116" s="15"/>
      <c r="HD116" s="15"/>
      <c r="HE116" s="15"/>
      <c r="HF116" s="15"/>
      <c r="HG116" s="15"/>
      <c r="HH116" s="15"/>
      <c r="HI116" s="15"/>
      <c r="HJ116" s="15"/>
      <c r="HK116" s="15"/>
      <c r="HL116" s="15"/>
      <c r="HM116" s="15"/>
      <c r="HN116" s="15"/>
      <c r="HO116" s="15"/>
      <c r="HP116" s="15"/>
      <c r="HQ116" s="15"/>
      <c r="HR116" s="15"/>
      <c r="HS116" s="15"/>
      <c r="HT116" s="15"/>
      <c r="HU116" s="15"/>
      <c r="HV116" s="15"/>
      <c r="HW116" s="15"/>
      <c r="HX116" s="15"/>
      <c r="HY116" s="15"/>
      <c r="HZ116" s="15"/>
      <c r="IA116" s="15"/>
      <c r="IB116" s="15"/>
      <c r="IC116" s="15"/>
      <c r="ID116" s="15"/>
      <c r="IE116" s="15"/>
      <c r="IF116" s="15"/>
      <c r="IG116" s="15"/>
      <c r="IH116" s="15"/>
      <c r="II116" s="15"/>
      <c r="IJ116" s="15"/>
      <c r="IK116" s="15"/>
      <c r="IL116" s="15"/>
      <c r="IM116" s="15"/>
      <c r="IN116" s="15"/>
      <c r="IO116" s="15"/>
      <c r="IP116" s="15"/>
      <c r="IQ116" s="15"/>
      <c r="IR116" s="15"/>
      <c r="IS116" s="15"/>
      <c r="IT116" s="15"/>
      <c r="IU116" s="15"/>
      <c r="IV116" s="15"/>
    </row>
    <row r="117" spans="1:256" s="119" customFormat="1" ht="12.75">
      <c r="A117" s="474"/>
      <c r="B117" s="65">
        <v>33001</v>
      </c>
      <c r="C117" s="476" t="s">
        <v>943</v>
      </c>
      <c r="D117" s="27">
        <v>0</v>
      </c>
      <c r="E117" s="27">
        <v>1342</v>
      </c>
      <c r="F117" s="312">
        <v>1342</v>
      </c>
      <c r="G117" s="165">
        <f aca="true" t="shared" si="6" ref="G117:G131">F117/E117*100</f>
        <v>100</v>
      </c>
      <c r="H117" s="28"/>
      <c r="I117" s="28"/>
      <c r="J117" s="28"/>
      <c r="K117" s="28"/>
      <c r="L117" s="28"/>
      <c r="M117" s="28"/>
      <c r="N117" s="28"/>
      <c r="O117" s="80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  <c r="DX117" s="15"/>
      <c r="DY117" s="15"/>
      <c r="DZ117" s="15"/>
      <c r="EA117" s="15"/>
      <c r="EB117" s="15"/>
      <c r="EC117" s="15"/>
      <c r="ED117" s="15"/>
      <c r="EE117" s="15"/>
      <c r="EF117" s="15"/>
      <c r="EG117" s="15"/>
      <c r="EH117" s="15"/>
      <c r="EI117" s="15"/>
      <c r="EJ117" s="15"/>
      <c r="EK117" s="15"/>
      <c r="EL117" s="15"/>
      <c r="EM117" s="15"/>
      <c r="EN117" s="15"/>
      <c r="EO117" s="15"/>
      <c r="EP117" s="15"/>
      <c r="EQ117" s="15"/>
      <c r="ER117" s="15"/>
      <c r="ES117" s="15"/>
      <c r="ET117" s="15"/>
      <c r="EU117" s="15"/>
      <c r="EV117" s="15"/>
      <c r="EW117" s="15"/>
      <c r="EX117" s="15"/>
      <c r="EY117" s="15"/>
      <c r="EZ117" s="15"/>
      <c r="FA117" s="15"/>
      <c r="FB117" s="15"/>
      <c r="FC117" s="15"/>
      <c r="FD117" s="15"/>
      <c r="FE117" s="15"/>
      <c r="FF117" s="15"/>
      <c r="FG117" s="15"/>
      <c r="FH117" s="15"/>
      <c r="FI117" s="15"/>
      <c r="FJ117" s="15"/>
      <c r="FK117" s="15"/>
      <c r="FL117" s="15"/>
      <c r="FM117" s="15"/>
      <c r="FN117" s="15"/>
      <c r="FO117" s="15"/>
      <c r="FP117" s="15"/>
      <c r="FQ117" s="15"/>
      <c r="FR117" s="15"/>
      <c r="FS117" s="15"/>
      <c r="FT117" s="15"/>
      <c r="FU117" s="15"/>
      <c r="FV117" s="15"/>
      <c r="FW117" s="15"/>
      <c r="FX117" s="15"/>
      <c r="FY117" s="15"/>
      <c r="FZ117" s="15"/>
      <c r="GA117" s="15"/>
      <c r="GB117" s="15"/>
      <c r="GC117" s="15"/>
      <c r="GD117" s="15"/>
      <c r="GE117" s="15"/>
      <c r="GF117" s="15"/>
      <c r="GG117" s="15"/>
      <c r="GH117" s="15"/>
      <c r="GI117" s="15"/>
      <c r="GJ117" s="15"/>
      <c r="GK117" s="15"/>
      <c r="GL117" s="15"/>
      <c r="GM117" s="15"/>
      <c r="GN117" s="15"/>
      <c r="GO117" s="15"/>
      <c r="GP117" s="15"/>
      <c r="GQ117" s="15"/>
      <c r="GR117" s="15"/>
      <c r="GS117" s="15"/>
      <c r="GT117" s="15"/>
      <c r="GU117" s="15"/>
      <c r="GV117" s="15"/>
      <c r="GW117" s="15"/>
      <c r="GX117" s="15"/>
      <c r="GY117" s="15"/>
      <c r="GZ117" s="15"/>
      <c r="HA117" s="15"/>
      <c r="HB117" s="15"/>
      <c r="HC117" s="15"/>
      <c r="HD117" s="15"/>
      <c r="HE117" s="15"/>
      <c r="HF117" s="15"/>
      <c r="HG117" s="15"/>
      <c r="HH117" s="15"/>
      <c r="HI117" s="15"/>
      <c r="HJ117" s="15"/>
      <c r="HK117" s="15"/>
      <c r="HL117" s="15"/>
      <c r="HM117" s="15"/>
      <c r="HN117" s="15"/>
      <c r="HO117" s="15"/>
      <c r="HP117" s="15"/>
      <c r="HQ117" s="15"/>
      <c r="HR117" s="15"/>
      <c r="HS117" s="15"/>
      <c r="HT117" s="15"/>
      <c r="HU117" s="15"/>
      <c r="HV117" s="15"/>
      <c r="HW117" s="15"/>
      <c r="HX117" s="15"/>
      <c r="HY117" s="15"/>
      <c r="HZ117" s="15"/>
      <c r="IA117" s="15"/>
      <c r="IB117" s="15"/>
      <c r="IC117" s="15"/>
      <c r="ID117" s="15"/>
      <c r="IE117" s="15"/>
      <c r="IF117" s="15"/>
      <c r="IG117" s="15"/>
      <c r="IH117" s="15"/>
      <c r="II117" s="15"/>
      <c r="IJ117" s="15"/>
      <c r="IK117" s="15"/>
      <c r="IL117" s="15"/>
      <c r="IM117" s="15"/>
      <c r="IN117" s="15"/>
      <c r="IO117" s="15"/>
      <c r="IP117" s="15"/>
      <c r="IQ117" s="15"/>
      <c r="IR117" s="15"/>
      <c r="IS117" s="15"/>
      <c r="IT117" s="15"/>
      <c r="IU117" s="15"/>
      <c r="IV117" s="15"/>
    </row>
    <row r="118" spans="1:256" s="119" customFormat="1" ht="12.75">
      <c r="A118" s="474"/>
      <c r="B118" s="65">
        <v>33005</v>
      </c>
      <c r="C118" s="476" t="s">
        <v>607</v>
      </c>
      <c r="D118" s="643">
        <v>0</v>
      </c>
      <c r="E118" s="643">
        <v>24987</v>
      </c>
      <c r="F118" s="651">
        <v>24977</v>
      </c>
      <c r="G118" s="165">
        <f t="shared" si="6"/>
        <v>99.95997918917837</v>
      </c>
      <c r="H118" s="28"/>
      <c r="I118" s="28"/>
      <c r="J118" s="28"/>
      <c r="K118" s="28"/>
      <c r="L118" s="28"/>
      <c r="M118" s="28"/>
      <c r="N118" s="28"/>
      <c r="O118" s="80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  <c r="DX118" s="15"/>
      <c r="DY118" s="15"/>
      <c r="DZ118" s="15"/>
      <c r="EA118" s="15"/>
      <c r="EB118" s="15"/>
      <c r="EC118" s="15"/>
      <c r="ED118" s="15"/>
      <c r="EE118" s="15"/>
      <c r="EF118" s="15"/>
      <c r="EG118" s="15"/>
      <c r="EH118" s="15"/>
      <c r="EI118" s="15"/>
      <c r="EJ118" s="15"/>
      <c r="EK118" s="15"/>
      <c r="EL118" s="15"/>
      <c r="EM118" s="15"/>
      <c r="EN118" s="15"/>
      <c r="EO118" s="15"/>
      <c r="EP118" s="15"/>
      <c r="EQ118" s="15"/>
      <c r="ER118" s="15"/>
      <c r="ES118" s="15"/>
      <c r="ET118" s="15"/>
      <c r="EU118" s="15"/>
      <c r="EV118" s="15"/>
      <c r="EW118" s="15"/>
      <c r="EX118" s="15"/>
      <c r="EY118" s="15"/>
      <c r="EZ118" s="15"/>
      <c r="FA118" s="15"/>
      <c r="FB118" s="15"/>
      <c r="FC118" s="15"/>
      <c r="FD118" s="15"/>
      <c r="FE118" s="15"/>
      <c r="FF118" s="15"/>
      <c r="FG118" s="15"/>
      <c r="FH118" s="15"/>
      <c r="FI118" s="15"/>
      <c r="FJ118" s="15"/>
      <c r="FK118" s="15"/>
      <c r="FL118" s="15"/>
      <c r="FM118" s="15"/>
      <c r="FN118" s="15"/>
      <c r="FO118" s="15"/>
      <c r="FP118" s="15"/>
      <c r="FQ118" s="15"/>
      <c r="FR118" s="15"/>
      <c r="FS118" s="15"/>
      <c r="FT118" s="15"/>
      <c r="FU118" s="15"/>
      <c r="FV118" s="15"/>
      <c r="FW118" s="15"/>
      <c r="FX118" s="15"/>
      <c r="FY118" s="15"/>
      <c r="FZ118" s="15"/>
      <c r="GA118" s="15"/>
      <c r="GB118" s="15"/>
      <c r="GC118" s="15"/>
      <c r="GD118" s="15"/>
      <c r="GE118" s="15"/>
      <c r="GF118" s="15"/>
      <c r="GG118" s="15"/>
      <c r="GH118" s="15"/>
      <c r="GI118" s="15"/>
      <c r="GJ118" s="15"/>
      <c r="GK118" s="15"/>
      <c r="GL118" s="15"/>
      <c r="GM118" s="15"/>
      <c r="GN118" s="15"/>
      <c r="GO118" s="15"/>
      <c r="GP118" s="15"/>
      <c r="GQ118" s="15"/>
      <c r="GR118" s="15"/>
      <c r="GS118" s="15"/>
      <c r="GT118" s="15"/>
      <c r="GU118" s="15"/>
      <c r="GV118" s="15"/>
      <c r="GW118" s="15"/>
      <c r="GX118" s="15"/>
      <c r="GY118" s="15"/>
      <c r="GZ118" s="15"/>
      <c r="HA118" s="15"/>
      <c r="HB118" s="15"/>
      <c r="HC118" s="15"/>
      <c r="HD118" s="15"/>
      <c r="HE118" s="15"/>
      <c r="HF118" s="15"/>
      <c r="HG118" s="15"/>
      <c r="HH118" s="15"/>
      <c r="HI118" s="15"/>
      <c r="HJ118" s="15"/>
      <c r="HK118" s="15"/>
      <c r="HL118" s="15"/>
      <c r="HM118" s="15"/>
      <c r="HN118" s="15"/>
      <c r="HO118" s="15"/>
      <c r="HP118" s="15"/>
      <c r="HQ118" s="15"/>
      <c r="HR118" s="15"/>
      <c r="HS118" s="15"/>
      <c r="HT118" s="15"/>
      <c r="HU118" s="15"/>
      <c r="HV118" s="15"/>
      <c r="HW118" s="15"/>
      <c r="HX118" s="15"/>
      <c r="HY118" s="15"/>
      <c r="HZ118" s="15"/>
      <c r="IA118" s="15"/>
      <c r="IB118" s="15"/>
      <c r="IC118" s="15"/>
      <c r="ID118" s="15"/>
      <c r="IE118" s="15"/>
      <c r="IF118" s="15"/>
      <c r="IG118" s="15"/>
      <c r="IH118" s="15"/>
      <c r="II118" s="15"/>
      <c r="IJ118" s="15"/>
      <c r="IK118" s="15"/>
      <c r="IL118" s="15"/>
      <c r="IM118" s="15"/>
      <c r="IN118" s="15"/>
      <c r="IO118" s="15"/>
      <c r="IP118" s="15"/>
      <c r="IQ118" s="15"/>
      <c r="IR118" s="15"/>
      <c r="IS118" s="15"/>
      <c r="IT118" s="15"/>
      <c r="IU118" s="15"/>
      <c r="IV118" s="15"/>
    </row>
    <row r="119" spans="1:256" s="119" customFormat="1" ht="25.5">
      <c r="A119" s="474"/>
      <c r="B119" s="148">
        <v>33122</v>
      </c>
      <c r="C119" s="488" t="s">
        <v>1086</v>
      </c>
      <c r="D119" s="507">
        <v>0</v>
      </c>
      <c r="E119" s="507">
        <v>392</v>
      </c>
      <c r="F119" s="652">
        <v>392</v>
      </c>
      <c r="G119" s="173">
        <f t="shared" si="6"/>
        <v>100</v>
      </c>
      <c r="H119" s="28"/>
      <c r="I119" s="28"/>
      <c r="J119" s="28"/>
      <c r="K119" s="28"/>
      <c r="L119" s="28"/>
      <c r="M119" s="28"/>
      <c r="N119" s="28"/>
      <c r="O119" s="80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  <c r="DX119" s="15"/>
      <c r="DY119" s="15"/>
      <c r="DZ119" s="15"/>
      <c r="EA119" s="15"/>
      <c r="EB119" s="15"/>
      <c r="EC119" s="15"/>
      <c r="ED119" s="15"/>
      <c r="EE119" s="15"/>
      <c r="EF119" s="15"/>
      <c r="EG119" s="15"/>
      <c r="EH119" s="15"/>
      <c r="EI119" s="15"/>
      <c r="EJ119" s="15"/>
      <c r="EK119" s="15"/>
      <c r="EL119" s="15"/>
      <c r="EM119" s="15"/>
      <c r="EN119" s="15"/>
      <c r="EO119" s="15"/>
      <c r="EP119" s="15"/>
      <c r="EQ119" s="15"/>
      <c r="ER119" s="15"/>
      <c r="ES119" s="15"/>
      <c r="ET119" s="15"/>
      <c r="EU119" s="15"/>
      <c r="EV119" s="15"/>
      <c r="EW119" s="15"/>
      <c r="EX119" s="15"/>
      <c r="EY119" s="15"/>
      <c r="EZ119" s="15"/>
      <c r="FA119" s="15"/>
      <c r="FB119" s="15"/>
      <c r="FC119" s="15"/>
      <c r="FD119" s="15"/>
      <c r="FE119" s="15"/>
      <c r="FF119" s="15"/>
      <c r="FG119" s="15"/>
      <c r="FH119" s="15"/>
      <c r="FI119" s="15"/>
      <c r="FJ119" s="15"/>
      <c r="FK119" s="15"/>
      <c r="FL119" s="15"/>
      <c r="FM119" s="15"/>
      <c r="FN119" s="15"/>
      <c r="FO119" s="15"/>
      <c r="FP119" s="15"/>
      <c r="FQ119" s="15"/>
      <c r="FR119" s="15"/>
      <c r="FS119" s="15"/>
      <c r="FT119" s="15"/>
      <c r="FU119" s="15"/>
      <c r="FV119" s="15"/>
      <c r="FW119" s="15"/>
      <c r="FX119" s="15"/>
      <c r="FY119" s="15"/>
      <c r="FZ119" s="15"/>
      <c r="GA119" s="15"/>
      <c r="GB119" s="15"/>
      <c r="GC119" s="15"/>
      <c r="GD119" s="15"/>
      <c r="GE119" s="15"/>
      <c r="GF119" s="15"/>
      <c r="GG119" s="15"/>
      <c r="GH119" s="15"/>
      <c r="GI119" s="15"/>
      <c r="GJ119" s="15"/>
      <c r="GK119" s="15"/>
      <c r="GL119" s="15"/>
      <c r="GM119" s="15"/>
      <c r="GN119" s="15"/>
      <c r="GO119" s="15"/>
      <c r="GP119" s="15"/>
      <c r="GQ119" s="15"/>
      <c r="GR119" s="15"/>
      <c r="GS119" s="15"/>
      <c r="GT119" s="15"/>
      <c r="GU119" s="15"/>
      <c r="GV119" s="15"/>
      <c r="GW119" s="15"/>
      <c r="GX119" s="15"/>
      <c r="GY119" s="15"/>
      <c r="GZ119" s="15"/>
      <c r="HA119" s="15"/>
      <c r="HB119" s="15"/>
      <c r="HC119" s="15"/>
      <c r="HD119" s="15"/>
      <c r="HE119" s="15"/>
      <c r="HF119" s="15"/>
      <c r="HG119" s="15"/>
      <c r="HH119" s="15"/>
      <c r="HI119" s="15"/>
      <c r="HJ119" s="15"/>
      <c r="HK119" s="15"/>
      <c r="HL119" s="15"/>
      <c r="HM119" s="15"/>
      <c r="HN119" s="15"/>
      <c r="HO119" s="15"/>
      <c r="HP119" s="15"/>
      <c r="HQ119" s="15"/>
      <c r="HR119" s="15"/>
      <c r="HS119" s="15"/>
      <c r="HT119" s="15"/>
      <c r="HU119" s="15"/>
      <c r="HV119" s="15"/>
      <c r="HW119" s="15"/>
      <c r="HX119" s="15"/>
      <c r="HY119" s="15"/>
      <c r="HZ119" s="15"/>
      <c r="IA119" s="15"/>
      <c r="IB119" s="15"/>
      <c r="IC119" s="15"/>
      <c r="ID119" s="15"/>
      <c r="IE119" s="15"/>
      <c r="IF119" s="15"/>
      <c r="IG119" s="15"/>
      <c r="IH119" s="15"/>
      <c r="II119" s="15"/>
      <c r="IJ119" s="15"/>
      <c r="IK119" s="15"/>
      <c r="IL119" s="15"/>
      <c r="IM119" s="15"/>
      <c r="IN119" s="15"/>
      <c r="IO119" s="15"/>
      <c r="IP119" s="15"/>
      <c r="IQ119" s="15"/>
      <c r="IR119" s="15"/>
      <c r="IS119" s="15"/>
      <c r="IT119" s="15"/>
      <c r="IU119" s="15"/>
      <c r="IV119" s="15"/>
    </row>
    <row r="120" spans="1:256" s="119" customFormat="1" ht="12.75">
      <c r="A120" s="474"/>
      <c r="B120" s="495">
        <v>33160</v>
      </c>
      <c r="C120" s="488" t="s">
        <v>734</v>
      </c>
      <c r="D120" s="27">
        <v>0</v>
      </c>
      <c r="E120" s="27">
        <v>41</v>
      </c>
      <c r="F120" s="312">
        <v>39</v>
      </c>
      <c r="G120" s="173">
        <f t="shared" si="6"/>
        <v>95.1219512195122</v>
      </c>
      <c r="H120" s="28"/>
      <c r="I120" s="28"/>
      <c r="J120" s="28"/>
      <c r="K120" s="28"/>
      <c r="L120" s="28"/>
      <c r="M120" s="28"/>
      <c r="N120" s="28"/>
      <c r="O120" s="80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  <c r="IV120" s="15"/>
    </row>
    <row r="121" spans="1:256" s="119" customFormat="1" ht="12.75">
      <c r="A121" s="474"/>
      <c r="B121" s="475">
        <v>33163</v>
      </c>
      <c r="C121" s="476" t="s">
        <v>1087</v>
      </c>
      <c r="D121" s="27">
        <v>0</v>
      </c>
      <c r="E121" s="27">
        <v>392</v>
      </c>
      <c r="F121" s="312">
        <v>392</v>
      </c>
      <c r="G121" s="173">
        <f t="shared" si="6"/>
        <v>100</v>
      </c>
      <c r="H121" s="28"/>
      <c r="I121" s="28"/>
      <c r="J121" s="28"/>
      <c r="K121" s="28"/>
      <c r="L121" s="28"/>
      <c r="M121" s="28"/>
      <c r="N121" s="28"/>
      <c r="O121" s="80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  <c r="IV121" s="15"/>
    </row>
    <row r="122" spans="1:256" s="119" customFormat="1" ht="12.75">
      <c r="A122" s="474"/>
      <c r="B122" s="475">
        <v>33166</v>
      </c>
      <c r="C122" s="476" t="s">
        <v>504</v>
      </c>
      <c r="D122" s="27">
        <v>0</v>
      </c>
      <c r="E122" s="27">
        <v>1371</v>
      </c>
      <c r="F122" s="312">
        <v>1371</v>
      </c>
      <c r="G122" s="165">
        <f t="shared" si="6"/>
        <v>100</v>
      </c>
      <c r="H122" s="28"/>
      <c r="I122" s="28"/>
      <c r="J122" s="28"/>
      <c r="K122" s="28"/>
      <c r="L122" s="28"/>
      <c r="M122" s="28"/>
      <c r="N122" s="28"/>
      <c r="O122" s="80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  <c r="IV122" s="15"/>
    </row>
    <row r="123" spans="1:256" s="119" customFormat="1" ht="12.75">
      <c r="A123" s="474"/>
      <c r="B123" s="475">
        <v>33210</v>
      </c>
      <c r="C123" s="476" t="s">
        <v>735</v>
      </c>
      <c r="D123" s="27">
        <v>0</v>
      </c>
      <c r="E123" s="27">
        <v>85</v>
      </c>
      <c r="F123" s="312">
        <v>85</v>
      </c>
      <c r="G123" s="165">
        <f t="shared" si="6"/>
        <v>100</v>
      </c>
      <c r="H123" s="28"/>
      <c r="I123" s="28"/>
      <c r="J123" s="28"/>
      <c r="K123" s="28"/>
      <c r="L123" s="28"/>
      <c r="M123" s="28"/>
      <c r="N123" s="28"/>
      <c r="O123" s="80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s="119" customFormat="1" ht="12.75">
      <c r="A124" s="420"/>
      <c r="B124" s="143">
        <v>33354</v>
      </c>
      <c r="C124" s="144" t="s">
        <v>542</v>
      </c>
      <c r="D124" s="219">
        <v>0</v>
      </c>
      <c r="E124" s="477">
        <v>1213</v>
      </c>
      <c r="F124" s="653">
        <v>914</v>
      </c>
      <c r="G124" s="165">
        <f t="shared" si="6"/>
        <v>75.35037098103875</v>
      </c>
      <c r="H124" s="28"/>
      <c r="I124" s="28"/>
      <c r="J124" s="28"/>
      <c r="K124" s="28"/>
      <c r="L124" s="28"/>
      <c r="M124" s="28"/>
      <c r="N124" s="28"/>
      <c r="O124" s="80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s="119" customFormat="1" ht="12.75">
      <c r="A125" s="420"/>
      <c r="B125" s="629">
        <v>33429</v>
      </c>
      <c r="C125" s="144" t="s">
        <v>553</v>
      </c>
      <c r="D125" s="630">
        <v>0</v>
      </c>
      <c r="E125" s="631">
        <v>1500</v>
      </c>
      <c r="F125" s="654">
        <v>1500</v>
      </c>
      <c r="G125" s="165">
        <f t="shared" si="6"/>
        <v>100</v>
      </c>
      <c r="H125" s="28"/>
      <c r="I125" s="28"/>
      <c r="J125" s="28"/>
      <c r="K125" s="28"/>
      <c r="L125" s="28"/>
      <c r="M125" s="28"/>
      <c r="N125" s="28"/>
      <c r="O125" s="80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s="119" customFormat="1" ht="12.75">
      <c r="A126" s="420"/>
      <c r="B126" s="629">
        <v>33430</v>
      </c>
      <c r="C126" s="144" t="s">
        <v>554</v>
      </c>
      <c r="D126" s="630">
        <v>0</v>
      </c>
      <c r="E126" s="631">
        <v>320</v>
      </c>
      <c r="F126" s="654">
        <v>318</v>
      </c>
      <c r="G126" s="165">
        <f t="shared" si="6"/>
        <v>99.375</v>
      </c>
      <c r="H126" s="28"/>
      <c r="I126" s="28"/>
      <c r="J126" s="28"/>
      <c r="K126" s="28"/>
      <c r="L126" s="28"/>
      <c r="M126" s="28"/>
      <c r="N126" s="28"/>
      <c r="O126" s="80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s="119" customFormat="1" ht="12.75">
      <c r="A127" s="420"/>
      <c r="B127" s="629">
        <v>33435</v>
      </c>
      <c r="C127" s="144" t="s">
        <v>34</v>
      </c>
      <c r="D127" s="630">
        <v>0</v>
      </c>
      <c r="E127" s="631">
        <v>33</v>
      </c>
      <c r="F127" s="654">
        <v>33</v>
      </c>
      <c r="G127" s="165">
        <f t="shared" si="6"/>
        <v>100</v>
      </c>
      <c r="H127" s="28"/>
      <c r="I127" s="28"/>
      <c r="J127" s="28"/>
      <c r="K127" s="28"/>
      <c r="L127" s="28"/>
      <c r="M127" s="28"/>
      <c r="N127" s="28"/>
      <c r="O127" s="80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  <c r="DX127" s="15"/>
      <c r="DY127" s="15"/>
      <c r="DZ127" s="15"/>
      <c r="EA127" s="15"/>
      <c r="EB127" s="15"/>
      <c r="EC127" s="15"/>
      <c r="ED127" s="15"/>
      <c r="EE127" s="15"/>
      <c r="EF127" s="15"/>
      <c r="EG127" s="15"/>
      <c r="EH127" s="15"/>
      <c r="EI127" s="15"/>
      <c r="EJ127" s="15"/>
      <c r="EK127" s="15"/>
      <c r="EL127" s="15"/>
      <c r="EM127" s="15"/>
      <c r="EN127" s="15"/>
      <c r="EO127" s="15"/>
      <c r="EP127" s="15"/>
      <c r="EQ127" s="15"/>
      <c r="ER127" s="15"/>
      <c r="ES127" s="15"/>
      <c r="ET127" s="15"/>
      <c r="EU127" s="15"/>
      <c r="EV127" s="15"/>
      <c r="EW127" s="15"/>
      <c r="EX127" s="15"/>
      <c r="EY127" s="15"/>
      <c r="EZ127" s="15"/>
      <c r="FA127" s="15"/>
      <c r="FB127" s="15"/>
      <c r="FC127" s="15"/>
      <c r="FD127" s="15"/>
      <c r="FE127" s="15"/>
      <c r="FF127" s="15"/>
      <c r="FG127" s="15"/>
      <c r="FH127" s="15"/>
      <c r="FI127" s="15"/>
      <c r="FJ127" s="15"/>
      <c r="FK127" s="15"/>
      <c r="FL127" s="15"/>
      <c r="FM127" s="15"/>
      <c r="FN127" s="15"/>
      <c r="FO127" s="15"/>
      <c r="FP127" s="15"/>
      <c r="FQ127" s="15"/>
      <c r="FR127" s="15"/>
      <c r="FS127" s="15"/>
      <c r="FT127" s="15"/>
      <c r="FU127" s="15"/>
      <c r="FV127" s="15"/>
      <c r="FW127" s="15"/>
      <c r="FX127" s="15"/>
      <c r="FY127" s="15"/>
      <c r="FZ127" s="15"/>
      <c r="GA127" s="15"/>
      <c r="GB127" s="15"/>
      <c r="GC127" s="15"/>
      <c r="GD127" s="15"/>
      <c r="GE127" s="15"/>
      <c r="GF127" s="15"/>
      <c r="GG127" s="15"/>
      <c r="GH127" s="15"/>
      <c r="GI127" s="15"/>
      <c r="GJ127" s="15"/>
      <c r="GK127" s="15"/>
      <c r="GL127" s="15"/>
      <c r="GM127" s="15"/>
      <c r="GN127" s="15"/>
      <c r="GO127" s="15"/>
      <c r="GP127" s="15"/>
      <c r="GQ127" s="15"/>
      <c r="GR127" s="15"/>
      <c r="GS127" s="15"/>
      <c r="GT127" s="15"/>
      <c r="GU127" s="15"/>
      <c r="GV127" s="15"/>
      <c r="GW127" s="15"/>
      <c r="GX127" s="15"/>
      <c r="GY127" s="15"/>
      <c r="GZ127" s="15"/>
      <c r="HA127" s="15"/>
      <c r="HB127" s="15"/>
      <c r="HC127" s="15"/>
      <c r="HD127" s="15"/>
      <c r="HE127" s="15"/>
      <c r="HF127" s="15"/>
      <c r="HG127" s="15"/>
      <c r="HH127" s="15"/>
      <c r="HI127" s="15"/>
      <c r="HJ127" s="15"/>
      <c r="HK127" s="15"/>
      <c r="HL127" s="15"/>
      <c r="HM127" s="15"/>
      <c r="HN127" s="15"/>
      <c r="HO127" s="15"/>
      <c r="HP127" s="15"/>
      <c r="HQ127" s="15"/>
      <c r="HR127" s="15"/>
      <c r="HS127" s="15"/>
      <c r="HT127" s="15"/>
      <c r="HU127" s="15"/>
      <c r="HV127" s="15"/>
      <c r="HW127" s="15"/>
      <c r="HX127" s="15"/>
      <c r="HY127" s="15"/>
      <c r="HZ127" s="15"/>
      <c r="IA127" s="15"/>
      <c r="IB127" s="15"/>
      <c r="IC127" s="15"/>
      <c r="ID127" s="15"/>
      <c r="IE127" s="15"/>
      <c r="IF127" s="15"/>
      <c r="IG127" s="15"/>
      <c r="IH127" s="15"/>
      <c r="II127" s="15"/>
      <c r="IJ127" s="15"/>
      <c r="IK127" s="15"/>
      <c r="IL127" s="15"/>
      <c r="IM127" s="15"/>
      <c r="IN127" s="15"/>
      <c r="IO127" s="15"/>
      <c r="IP127" s="15"/>
      <c r="IQ127" s="15"/>
      <c r="IR127" s="15"/>
      <c r="IS127" s="15"/>
      <c r="IT127" s="15"/>
      <c r="IU127" s="15"/>
      <c r="IV127" s="15"/>
    </row>
    <row r="128" spans="1:256" s="119" customFormat="1" ht="25.5">
      <c r="A128" s="420"/>
      <c r="B128" s="148">
        <v>33439</v>
      </c>
      <c r="C128" s="138" t="s">
        <v>467</v>
      </c>
      <c r="D128" s="507">
        <v>0</v>
      </c>
      <c r="E128" s="507">
        <v>529</v>
      </c>
      <c r="F128" s="652">
        <v>529</v>
      </c>
      <c r="G128" s="173">
        <f t="shared" si="6"/>
        <v>100</v>
      </c>
      <c r="H128" s="28"/>
      <c r="I128" s="28"/>
      <c r="J128" s="28"/>
      <c r="K128" s="28"/>
      <c r="L128" s="28"/>
      <c r="M128" s="28"/>
      <c r="N128" s="28"/>
      <c r="O128" s="80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  <c r="DX128" s="15"/>
      <c r="DY128" s="15"/>
      <c r="DZ128" s="15"/>
      <c r="EA128" s="15"/>
      <c r="EB128" s="15"/>
      <c r="EC128" s="15"/>
      <c r="ED128" s="15"/>
      <c r="EE128" s="15"/>
      <c r="EF128" s="15"/>
      <c r="EG128" s="15"/>
      <c r="EH128" s="15"/>
      <c r="EI128" s="15"/>
      <c r="EJ128" s="15"/>
      <c r="EK128" s="15"/>
      <c r="EL128" s="15"/>
      <c r="EM128" s="15"/>
      <c r="EN128" s="15"/>
      <c r="EO128" s="15"/>
      <c r="EP128" s="15"/>
      <c r="EQ128" s="15"/>
      <c r="ER128" s="15"/>
      <c r="ES128" s="15"/>
      <c r="ET128" s="15"/>
      <c r="EU128" s="15"/>
      <c r="EV128" s="15"/>
      <c r="EW128" s="15"/>
      <c r="EX128" s="15"/>
      <c r="EY128" s="15"/>
      <c r="EZ128" s="15"/>
      <c r="FA128" s="15"/>
      <c r="FB128" s="15"/>
      <c r="FC128" s="15"/>
      <c r="FD128" s="15"/>
      <c r="FE128" s="15"/>
      <c r="FF128" s="15"/>
      <c r="FG128" s="15"/>
      <c r="FH128" s="15"/>
      <c r="FI128" s="15"/>
      <c r="FJ128" s="15"/>
      <c r="FK128" s="15"/>
      <c r="FL128" s="15"/>
      <c r="FM128" s="15"/>
      <c r="FN128" s="15"/>
      <c r="FO128" s="15"/>
      <c r="FP128" s="15"/>
      <c r="FQ128" s="15"/>
      <c r="FR128" s="15"/>
      <c r="FS128" s="15"/>
      <c r="FT128" s="15"/>
      <c r="FU128" s="15"/>
      <c r="FV128" s="15"/>
      <c r="FW128" s="15"/>
      <c r="FX128" s="15"/>
      <c r="FY128" s="15"/>
      <c r="FZ128" s="15"/>
      <c r="GA128" s="15"/>
      <c r="GB128" s="15"/>
      <c r="GC128" s="15"/>
      <c r="GD128" s="15"/>
      <c r="GE128" s="15"/>
      <c r="GF128" s="15"/>
      <c r="GG128" s="15"/>
      <c r="GH128" s="15"/>
      <c r="GI128" s="15"/>
      <c r="GJ128" s="15"/>
      <c r="GK128" s="15"/>
      <c r="GL128" s="15"/>
      <c r="GM128" s="15"/>
      <c r="GN128" s="15"/>
      <c r="GO128" s="15"/>
      <c r="GP128" s="15"/>
      <c r="GQ128" s="15"/>
      <c r="GR128" s="15"/>
      <c r="GS128" s="15"/>
      <c r="GT128" s="15"/>
      <c r="GU128" s="15"/>
      <c r="GV128" s="15"/>
      <c r="GW128" s="15"/>
      <c r="GX128" s="15"/>
      <c r="GY128" s="15"/>
      <c r="GZ128" s="15"/>
      <c r="HA128" s="15"/>
      <c r="HB128" s="15"/>
      <c r="HC128" s="15"/>
      <c r="HD128" s="15"/>
      <c r="HE128" s="15"/>
      <c r="HF128" s="15"/>
      <c r="HG128" s="15"/>
      <c r="HH128" s="15"/>
      <c r="HI128" s="15"/>
      <c r="HJ128" s="15"/>
      <c r="HK128" s="15"/>
      <c r="HL128" s="15"/>
      <c r="HM128" s="15"/>
      <c r="HN128" s="15"/>
      <c r="HO128" s="15"/>
      <c r="HP128" s="15"/>
      <c r="HQ128" s="15"/>
      <c r="HR128" s="15"/>
      <c r="HS128" s="15"/>
      <c r="HT128" s="15"/>
      <c r="HU128" s="15"/>
      <c r="HV128" s="15"/>
      <c r="HW128" s="15"/>
      <c r="HX128" s="15"/>
      <c r="HY128" s="15"/>
      <c r="HZ128" s="15"/>
      <c r="IA128" s="15"/>
      <c r="IB128" s="15"/>
      <c r="IC128" s="15"/>
      <c r="ID128" s="15"/>
      <c r="IE128" s="15"/>
      <c r="IF128" s="15"/>
      <c r="IG128" s="15"/>
      <c r="IH128" s="15"/>
      <c r="II128" s="15"/>
      <c r="IJ128" s="15"/>
      <c r="IK128" s="15"/>
      <c r="IL128" s="15"/>
      <c r="IM128" s="15"/>
      <c r="IN128" s="15"/>
      <c r="IO128" s="15"/>
      <c r="IP128" s="15"/>
      <c r="IQ128" s="15"/>
      <c r="IR128" s="15"/>
      <c r="IS128" s="15"/>
      <c r="IT128" s="15"/>
      <c r="IU128" s="15"/>
      <c r="IV128" s="15"/>
    </row>
    <row r="129" spans="1:256" s="119" customFormat="1" ht="25.5">
      <c r="A129" s="420"/>
      <c r="B129" s="148">
        <v>33457</v>
      </c>
      <c r="C129" s="138" t="s">
        <v>80</v>
      </c>
      <c r="D129" s="507">
        <v>0</v>
      </c>
      <c r="E129" s="507">
        <v>1195</v>
      </c>
      <c r="F129" s="652">
        <v>1195</v>
      </c>
      <c r="G129" s="173">
        <f t="shared" si="6"/>
        <v>100</v>
      </c>
      <c r="H129" s="28"/>
      <c r="I129" s="28"/>
      <c r="J129" s="28"/>
      <c r="K129" s="28"/>
      <c r="L129" s="28"/>
      <c r="M129" s="28"/>
      <c r="N129" s="28"/>
      <c r="O129" s="80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  <c r="DX129" s="15"/>
      <c r="DY129" s="15"/>
      <c r="DZ129" s="15"/>
      <c r="EA129" s="15"/>
      <c r="EB129" s="15"/>
      <c r="EC129" s="15"/>
      <c r="ED129" s="15"/>
      <c r="EE129" s="15"/>
      <c r="EF129" s="15"/>
      <c r="EG129" s="15"/>
      <c r="EH129" s="15"/>
      <c r="EI129" s="15"/>
      <c r="EJ129" s="15"/>
      <c r="EK129" s="15"/>
      <c r="EL129" s="15"/>
      <c r="EM129" s="15"/>
      <c r="EN129" s="15"/>
      <c r="EO129" s="15"/>
      <c r="EP129" s="15"/>
      <c r="EQ129" s="15"/>
      <c r="ER129" s="15"/>
      <c r="ES129" s="15"/>
      <c r="ET129" s="15"/>
      <c r="EU129" s="15"/>
      <c r="EV129" s="15"/>
      <c r="EW129" s="15"/>
      <c r="EX129" s="15"/>
      <c r="EY129" s="15"/>
      <c r="EZ129" s="15"/>
      <c r="FA129" s="15"/>
      <c r="FB129" s="15"/>
      <c r="FC129" s="15"/>
      <c r="FD129" s="15"/>
      <c r="FE129" s="15"/>
      <c r="FF129" s="15"/>
      <c r="FG129" s="15"/>
      <c r="FH129" s="15"/>
      <c r="FI129" s="15"/>
      <c r="FJ129" s="15"/>
      <c r="FK129" s="15"/>
      <c r="FL129" s="15"/>
      <c r="FM129" s="15"/>
      <c r="FN129" s="15"/>
      <c r="FO129" s="15"/>
      <c r="FP129" s="15"/>
      <c r="FQ129" s="15"/>
      <c r="FR129" s="15"/>
      <c r="FS129" s="15"/>
      <c r="FT129" s="15"/>
      <c r="FU129" s="15"/>
      <c r="FV129" s="15"/>
      <c r="FW129" s="15"/>
      <c r="FX129" s="15"/>
      <c r="FY129" s="15"/>
      <c r="FZ129" s="15"/>
      <c r="GA129" s="15"/>
      <c r="GB129" s="15"/>
      <c r="GC129" s="15"/>
      <c r="GD129" s="15"/>
      <c r="GE129" s="15"/>
      <c r="GF129" s="15"/>
      <c r="GG129" s="15"/>
      <c r="GH129" s="15"/>
      <c r="GI129" s="15"/>
      <c r="GJ129" s="15"/>
      <c r="GK129" s="15"/>
      <c r="GL129" s="15"/>
      <c r="GM129" s="15"/>
      <c r="GN129" s="15"/>
      <c r="GO129" s="15"/>
      <c r="GP129" s="15"/>
      <c r="GQ129" s="15"/>
      <c r="GR129" s="15"/>
      <c r="GS129" s="15"/>
      <c r="GT129" s="15"/>
      <c r="GU129" s="15"/>
      <c r="GV129" s="15"/>
      <c r="GW129" s="15"/>
      <c r="GX129" s="15"/>
      <c r="GY129" s="15"/>
      <c r="GZ129" s="15"/>
      <c r="HA129" s="15"/>
      <c r="HB129" s="15"/>
      <c r="HC129" s="15"/>
      <c r="HD129" s="15"/>
      <c r="HE129" s="15"/>
      <c r="HF129" s="15"/>
      <c r="HG129" s="15"/>
      <c r="HH129" s="15"/>
      <c r="HI129" s="15"/>
      <c r="HJ129" s="15"/>
      <c r="HK129" s="15"/>
      <c r="HL129" s="15"/>
      <c r="HM129" s="15"/>
      <c r="HN129" s="15"/>
      <c r="HO129" s="15"/>
      <c r="HP129" s="15"/>
      <c r="HQ129" s="15"/>
      <c r="HR129" s="15"/>
      <c r="HS129" s="15"/>
      <c r="HT129" s="15"/>
      <c r="HU129" s="15"/>
      <c r="HV129" s="15"/>
      <c r="HW129" s="15"/>
      <c r="HX129" s="15"/>
      <c r="HY129" s="15"/>
      <c r="HZ129" s="15"/>
      <c r="IA129" s="15"/>
      <c r="IB129" s="15"/>
      <c r="IC129" s="15"/>
      <c r="ID129" s="15"/>
      <c r="IE129" s="15"/>
      <c r="IF129" s="15"/>
      <c r="IG129" s="15"/>
      <c r="IH129" s="15"/>
      <c r="II129" s="15"/>
      <c r="IJ129" s="15"/>
      <c r="IK129" s="15"/>
      <c r="IL129" s="15"/>
      <c r="IM129" s="15"/>
      <c r="IN129" s="15"/>
      <c r="IO129" s="15"/>
      <c r="IP129" s="15"/>
      <c r="IQ129" s="15"/>
      <c r="IR129" s="15"/>
      <c r="IS129" s="15"/>
      <c r="IT129" s="15"/>
      <c r="IU129" s="15"/>
      <c r="IV129" s="15"/>
    </row>
    <row r="130" spans="1:256" s="119" customFormat="1" ht="12.75">
      <c r="A130" s="420"/>
      <c r="B130" s="148">
        <v>33491</v>
      </c>
      <c r="C130" s="138" t="s">
        <v>1088</v>
      </c>
      <c r="D130" s="27">
        <v>0</v>
      </c>
      <c r="E130" s="27">
        <v>60</v>
      </c>
      <c r="F130" s="312">
        <v>60</v>
      </c>
      <c r="G130" s="165">
        <f t="shared" si="6"/>
        <v>100</v>
      </c>
      <c r="H130" s="28"/>
      <c r="I130" s="28"/>
      <c r="J130" s="28"/>
      <c r="K130" s="28"/>
      <c r="L130" s="28"/>
      <c r="M130" s="28"/>
      <c r="N130" s="28"/>
      <c r="O130" s="80"/>
      <c r="P130" s="15"/>
      <c r="Q130" s="15"/>
      <c r="R130" s="15"/>
      <c r="S130" s="15"/>
      <c r="T130" s="334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  <c r="DX130" s="15"/>
      <c r="DY130" s="15"/>
      <c r="DZ130" s="15"/>
      <c r="EA130" s="15"/>
      <c r="EB130" s="15"/>
      <c r="EC130" s="15"/>
      <c r="ED130" s="15"/>
      <c r="EE130" s="15"/>
      <c r="EF130" s="15"/>
      <c r="EG130" s="15"/>
      <c r="EH130" s="15"/>
      <c r="EI130" s="15"/>
      <c r="EJ130" s="15"/>
      <c r="EK130" s="15"/>
      <c r="EL130" s="15"/>
      <c r="EM130" s="15"/>
      <c r="EN130" s="15"/>
      <c r="EO130" s="15"/>
      <c r="EP130" s="15"/>
      <c r="EQ130" s="15"/>
      <c r="ER130" s="15"/>
      <c r="ES130" s="15"/>
      <c r="ET130" s="15"/>
      <c r="EU130" s="15"/>
      <c r="EV130" s="15"/>
      <c r="EW130" s="15"/>
      <c r="EX130" s="15"/>
      <c r="EY130" s="15"/>
      <c r="EZ130" s="15"/>
      <c r="FA130" s="15"/>
      <c r="FB130" s="15"/>
      <c r="FC130" s="15"/>
      <c r="FD130" s="15"/>
      <c r="FE130" s="15"/>
      <c r="FF130" s="15"/>
      <c r="FG130" s="15"/>
      <c r="FH130" s="15"/>
      <c r="FI130" s="15"/>
      <c r="FJ130" s="15"/>
      <c r="FK130" s="15"/>
      <c r="FL130" s="15"/>
      <c r="FM130" s="15"/>
      <c r="FN130" s="15"/>
      <c r="FO130" s="15"/>
      <c r="FP130" s="15"/>
      <c r="FQ130" s="15"/>
      <c r="FR130" s="15"/>
      <c r="FS130" s="15"/>
      <c r="FT130" s="15"/>
      <c r="FU130" s="15"/>
      <c r="FV130" s="15"/>
      <c r="FW130" s="15"/>
      <c r="FX130" s="15"/>
      <c r="FY130" s="15"/>
      <c r="FZ130" s="15"/>
      <c r="GA130" s="15"/>
      <c r="GB130" s="15"/>
      <c r="GC130" s="15"/>
      <c r="GD130" s="15"/>
      <c r="GE130" s="15"/>
      <c r="GF130" s="15"/>
      <c r="GG130" s="15"/>
      <c r="GH130" s="15"/>
      <c r="GI130" s="15"/>
      <c r="GJ130" s="15"/>
      <c r="GK130" s="15"/>
      <c r="GL130" s="15"/>
      <c r="GM130" s="15"/>
      <c r="GN130" s="15"/>
      <c r="GO130" s="15"/>
      <c r="GP130" s="15"/>
      <c r="GQ130" s="15"/>
      <c r="GR130" s="15"/>
      <c r="GS130" s="15"/>
      <c r="GT130" s="15"/>
      <c r="GU130" s="15"/>
      <c r="GV130" s="15"/>
      <c r="GW130" s="15"/>
      <c r="GX130" s="15"/>
      <c r="GY130" s="15"/>
      <c r="GZ130" s="15"/>
      <c r="HA130" s="15"/>
      <c r="HB130" s="15"/>
      <c r="HC130" s="15"/>
      <c r="HD130" s="15"/>
      <c r="HE130" s="15"/>
      <c r="HF130" s="15"/>
      <c r="HG130" s="15"/>
      <c r="HH130" s="15"/>
      <c r="HI130" s="15"/>
      <c r="HJ130" s="15"/>
      <c r="HK130" s="15"/>
      <c r="HL130" s="15"/>
      <c r="HM130" s="15"/>
      <c r="HN130" s="15"/>
      <c r="HO130" s="15"/>
      <c r="HP130" s="15"/>
      <c r="HQ130" s="15"/>
      <c r="HR130" s="15"/>
      <c r="HS130" s="15"/>
      <c r="HT130" s="15"/>
      <c r="HU130" s="15"/>
      <c r="HV130" s="15"/>
      <c r="HW130" s="15"/>
      <c r="HX130" s="15"/>
      <c r="HY130" s="15"/>
      <c r="HZ130" s="15"/>
      <c r="IA130" s="15"/>
      <c r="IB130" s="15"/>
      <c r="IC130" s="15"/>
      <c r="ID130" s="15"/>
      <c r="IE130" s="15"/>
      <c r="IF130" s="15"/>
      <c r="IG130" s="15"/>
      <c r="IH130" s="15"/>
      <c r="II130" s="15"/>
      <c r="IJ130" s="15"/>
      <c r="IK130" s="15"/>
      <c r="IL130" s="15"/>
      <c r="IM130" s="15"/>
      <c r="IN130" s="15"/>
      <c r="IO130" s="15"/>
      <c r="IP130" s="15"/>
      <c r="IQ130" s="15"/>
      <c r="IR130" s="15"/>
      <c r="IS130" s="15"/>
      <c r="IT130" s="15"/>
      <c r="IU130" s="15"/>
      <c r="IV130" s="15"/>
    </row>
    <row r="131" spans="1:256" s="119" customFormat="1" ht="12.75">
      <c r="A131" s="644"/>
      <c r="B131" s="141">
        <v>34070</v>
      </c>
      <c r="C131" s="476" t="s">
        <v>604</v>
      </c>
      <c r="D131" s="27">
        <v>0</v>
      </c>
      <c r="E131" s="27">
        <v>30</v>
      </c>
      <c r="F131" s="312">
        <v>30</v>
      </c>
      <c r="G131" s="174">
        <f t="shared" si="6"/>
        <v>100</v>
      </c>
      <c r="H131" s="28"/>
      <c r="I131" s="28"/>
      <c r="J131" s="28"/>
      <c r="K131" s="28"/>
      <c r="L131" s="28"/>
      <c r="M131" s="28"/>
      <c r="N131" s="28"/>
      <c r="O131" s="80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  <c r="DX131" s="15"/>
      <c r="DY131" s="15"/>
      <c r="DZ131" s="15"/>
      <c r="EA131" s="15"/>
      <c r="EB131" s="15"/>
      <c r="EC131" s="15"/>
      <c r="ED131" s="15"/>
      <c r="EE131" s="15"/>
      <c r="EF131" s="15"/>
      <c r="EG131" s="15"/>
      <c r="EH131" s="15"/>
      <c r="EI131" s="15"/>
      <c r="EJ131" s="15"/>
      <c r="EK131" s="15"/>
      <c r="EL131" s="15"/>
      <c r="EM131" s="15"/>
      <c r="EN131" s="15"/>
      <c r="EO131" s="15"/>
      <c r="EP131" s="15"/>
      <c r="EQ131" s="15"/>
      <c r="ER131" s="15"/>
      <c r="ES131" s="15"/>
      <c r="ET131" s="15"/>
      <c r="EU131" s="15"/>
      <c r="EV131" s="15"/>
      <c r="EW131" s="15"/>
      <c r="EX131" s="15"/>
      <c r="EY131" s="15"/>
      <c r="EZ131" s="15"/>
      <c r="FA131" s="15"/>
      <c r="FB131" s="15"/>
      <c r="FC131" s="15"/>
      <c r="FD131" s="15"/>
      <c r="FE131" s="15"/>
      <c r="FF131" s="15"/>
      <c r="FG131" s="15"/>
      <c r="FH131" s="15"/>
      <c r="FI131" s="15"/>
      <c r="FJ131" s="15"/>
      <c r="FK131" s="15"/>
      <c r="FL131" s="15"/>
      <c r="FM131" s="15"/>
      <c r="FN131" s="15"/>
      <c r="FO131" s="15"/>
      <c r="FP131" s="15"/>
      <c r="FQ131" s="15"/>
      <c r="FR131" s="15"/>
      <c r="FS131" s="15"/>
      <c r="FT131" s="15"/>
      <c r="FU131" s="15"/>
      <c r="FV131" s="15"/>
      <c r="FW131" s="15"/>
      <c r="FX131" s="15"/>
      <c r="FY131" s="15"/>
      <c r="FZ131" s="15"/>
      <c r="GA131" s="15"/>
      <c r="GB131" s="15"/>
      <c r="GC131" s="15"/>
      <c r="GD131" s="15"/>
      <c r="GE131" s="15"/>
      <c r="GF131" s="15"/>
      <c r="GG131" s="15"/>
      <c r="GH131" s="15"/>
      <c r="GI131" s="15"/>
      <c r="GJ131" s="15"/>
      <c r="GK131" s="15"/>
      <c r="GL131" s="15"/>
      <c r="GM131" s="15"/>
      <c r="GN131" s="15"/>
      <c r="GO131" s="15"/>
      <c r="GP131" s="15"/>
      <c r="GQ131" s="15"/>
      <c r="GR131" s="15"/>
      <c r="GS131" s="15"/>
      <c r="GT131" s="15"/>
      <c r="GU131" s="15"/>
      <c r="GV131" s="15"/>
      <c r="GW131" s="15"/>
      <c r="GX131" s="15"/>
      <c r="GY131" s="15"/>
      <c r="GZ131" s="15"/>
      <c r="HA131" s="15"/>
      <c r="HB131" s="15"/>
      <c r="HC131" s="15"/>
      <c r="HD131" s="15"/>
      <c r="HE131" s="15"/>
      <c r="HF131" s="15"/>
      <c r="HG131" s="15"/>
      <c r="HH131" s="15"/>
      <c r="HI131" s="15"/>
      <c r="HJ131" s="15"/>
      <c r="HK131" s="15"/>
      <c r="HL131" s="15"/>
      <c r="HM131" s="15"/>
      <c r="HN131" s="15"/>
      <c r="HO131" s="15"/>
      <c r="HP131" s="15"/>
      <c r="HQ131" s="15"/>
      <c r="HR131" s="15"/>
      <c r="HS131" s="15"/>
      <c r="HT131" s="15"/>
      <c r="HU131" s="15"/>
      <c r="HV131" s="15"/>
      <c r="HW131" s="15"/>
      <c r="HX131" s="15"/>
      <c r="HY131" s="15"/>
      <c r="HZ131" s="15"/>
      <c r="IA131" s="15"/>
      <c r="IB131" s="15"/>
      <c r="IC131" s="15"/>
      <c r="ID131" s="15"/>
      <c r="IE131" s="15"/>
      <c r="IF131" s="15"/>
      <c r="IG131" s="15"/>
      <c r="IH131" s="15"/>
      <c r="II131" s="15"/>
      <c r="IJ131" s="15"/>
      <c r="IK131" s="15"/>
      <c r="IL131" s="15"/>
      <c r="IM131" s="15"/>
      <c r="IN131" s="15"/>
      <c r="IO131" s="15"/>
      <c r="IP131" s="15"/>
      <c r="IQ131" s="15"/>
      <c r="IR131" s="15"/>
      <c r="IS131" s="15"/>
      <c r="IT131" s="15"/>
      <c r="IU131" s="15"/>
      <c r="IV131" s="15"/>
    </row>
    <row r="132" spans="1:256" s="119" customFormat="1" ht="12.75">
      <c r="A132" s="812" t="s">
        <v>905</v>
      </c>
      <c r="B132" s="813"/>
      <c r="C132" s="814"/>
      <c r="D132" s="327">
        <f>SUM(D116:D128)</f>
        <v>0</v>
      </c>
      <c r="E132" s="327">
        <f>SUM(E116:E131)</f>
        <v>33490</v>
      </c>
      <c r="F132" s="327">
        <f>SUM(F116:F131)</f>
        <v>33291</v>
      </c>
      <c r="G132" s="118">
        <f>F132/E132*100</f>
        <v>99.40579277396238</v>
      </c>
      <c r="H132" s="123" t="s">
        <v>151</v>
      </c>
      <c r="I132" s="28"/>
      <c r="J132" s="28"/>
      <c r="K132" s="28"/>
      <c r="L132" s="28"/>
      <c r="M132" s="28"/>
      <c r="N132" s="28"/>
      <c r="O132" s="80" t="s">
        <v>166</v>
      </c>
      <c r="P132" s="80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  <c r="IV132" s="15"/>
    </row>
    <row r="133" spans="1:256" s="119" customFormat="1" ht="8.25" customHeight="1">
      <c r="A133" s="395"/>
      <c r="B133" s="396"/>
      <c r="C133" s="396"/>
      <c r="D133" s="15"/>
      <c r="E133" s="15"/>
      <c r="F133" s="15"/>
      <c r="G133"/>
      <c r="H133" s="28"/>
      <c r="I133" s="28"/>
      <c r="J133" s="28"/>
      <c r="K133" s="28"/>
      <c r="L133" s="28"/>
      <c r="M133" s="28"/>
      <c r="N133" s="28"/>
      <c r="O133" s="80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  <c r="DX133" s="15"/>
      <c r="DY133" s="15"/>
      <c r="DZ133" s="15"/>
      <c r="EA133" s="15"/>
      <c r="EB133" s="15"/>
      <c r="EC133" s="15"/>
      <c r="ED133" s="15"/>
      <c r="EE133" s="15"/>
      <c r="EF133" s="15"/>
      <c r="EG133" s="15"/>
      <c r="EH133" s="15"/>
      <c r="EI133" s="15"/>
      <c r="EJ133" s="15"/>
      <c r="EK133" s="15"/>
      <c r="EL133" s="15"/>
      <c r="EM133" s="15"/>
      <c r="EN133" s="15"/>
      <c r="EO133" s="15"/>
      <c r="EP133" s="15"/>
      <c r="EQ133" s="15"/>
      <c r="ER133" s="15"/>
      <c r="ES133" s="15"/>
      <c r="ET133" s="15"/>
      <c r="EU133" s="15"/>
      <c r="EV133" s="15"/>
      <c r="EW133" s="15"/>
      <c r="EX133" s="15"/>
      <c r="EY133" s="15"/>
      <c r="EZ133" s="15"/>
      <c r="FA133" s="15"/>
      <c r="FB133" s="15"/>
      <c r="FC133" s="15"/>
      <c r="FD133" s="15"/>
      <c r="FE133" s="15"/>
      <c r="FF133" s="15"/>
      <c r="FG133" s="15"/>
      <c r="FH133" s="15"/>
      <c r="FI133" s="15"/>
      <c r="FJ133" s="15"/>
      <c r="FK133" s="15"/>
      <c r="FL133" s="15"/>
      <c r="FM133" s="15"/>
      <c r="FN133" s="15"/>
      <c r="FO133" s="15"/>
      <c r="FP133" s="15"/>
      <c r="FQ133" s="15"/>
      <c r="FR133" s="15"/>
      <c r="FS133" s="15"/>
      <c r="FT133" s="15"/>
      <c r="FU133" s="15"/>
      <c r="FV133" s="15"/>
      <c r="FW133" s="15"/>
      <c r="FX133" s="15"/>
      <c r="FY133" s="15"/>
      <c r="FZ133" s="15"/>
      <c r="GA133" s="15"/>
      <c r="GB133" s="15"/>
      <c r="GC133" s="15"/>
      <c r="GD133" s="15"/>
      <c r="GE133" s="15"/>
      <c r="GF133" s="15"/>
      <c r="GG133" s="15"/>
      <c r="GH133" s="15"/>
      <c r="GI133" s="15"/>
      <c r="GJ133" s="15"/>
      <c r="GK133" s="15"/>
      <c r="GL133" s="15"/>
      <c r="GM133" s="15"/>
      <c r="GN133" s="15"/>
      <c r="GO133" s="15"/>
      <c r="GP133" s="15"/>
      <c r="GQ133" s="15"/>
      <c r="GR133" s="15"/>
      <c r="GS133" s="15"/>
      <c r="GT133" s="15"/>
      <c r="GU133" s="15"/>
      <c r="GV133" s="15"/>
      <c r="GW133" s="15"/>
      <c r="GX133" s="15"/>
      <c r="GY133" s="15"/>
      <c r="GZ133" s="15"/>
      <c r="HA133" s="15"/>
      <c r="HB133" s="15"/>
      <c r="HC133" s="15"/>
      <c r="HD133" s="15"/>
      <c r="HE133" s="15"/>
      <c r="HF133" s="15"/>
      <c r="HG133" s="15"/>
      <c r="HH133" s="15"/>
      <c r="HI133" s="15"/>
      <c r="HJ133" s="15"/>
      <c r="HK133" s="15"/>
      <c r="HL133" s="15"/>
      <c r="HM133" s="15"/>
      <c r="HN133" s="15"/>
      <c r="HO133" s="15"/>
      <c r="HP133" s="15"/>
      <c r="HQ133" s="15"/>
      <c r="HR133" s="15"/>
      <c r="HS133" s="15"/>
      <c r="HT133" s="15"/>
      <c r="HU133" s="15"/>
      <c r="HV133" s="15"/>
      <c r="HW133" s="15"/>
      <c r="HX133" s="15"/>
      <c r="HY133" s="15"/>
      <c r="HZ133" s="15"/>
      <c r="IA133" s="15"/>
      <c r="IB133" s="15"/>
      <c r="IC133" s="15"/>
      <c r="ID133" s="15"/>
      <c r="IE133" s="15"/>
      <c r="IF133" s="15"/>
      <c r="IG133" s="15"/>
      <c r="IH133" s="15"/>
      <c r="II133" s="15"/>
      <c r="IJ133" s="15"/>
      <c r="IK133" s="15"/>
      <c r="IL133" s="15"/>
      <c r="IM133" s="15"/>
      <c r="IN133" s="15"/>
      <c r="IO133" s="15"/>
      <c r="IP133" s="15"/>
      <c r="IQ133" s="15"/>
      <c r="IR133" s="15"/>
      <c r="IS133" s="15"/>
      <c r="IT133" s="15"/>
      <c r="IU133" s="15"/>
      <c r="IV133" s="15"/>
    </row>
    <row r="134" spans="1:256" s="119" customFormat="1" ht="12.75">
      <c r="A134" s="395" t="s">
        <v>546</v>
      </c>
      <c r="B134" s="396"/>
      <c r="C134" s="396"/>
      <c r="D134" s="15"/>
      <c r="E134" s="15"/>
      <c r="F134" s="15"/>
      <c r="G134"/>
      <c r="H134" s="28"/>
      <c r="I134" s="28"/>
      <c r="J134" s="28"/>
      <c r="K134" s="28"/>
      <c r="L134" s="28"/>
      <c r="M134" s="28"/>
      <c r="N134" s="28"/>
      <c r="O134" s="80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  <c r="DX134" s="15"/>
      <c r="DY134" s="15"/>
      <c r="DZ134" s="15"/>
      <c r="EA134" s="15"/>
      <c r="EB134" s="15"/>
      <c r="EC134" s="15"/>
      <c r="ED134" s="15"/>
      <c r="EE134" s="15"/>
      <c r="EF134" s="15"/>
      <c r="EG134" s="15"/>
      <c r="EH134" s="15"/>
      <c r="EI134" s="15"/>
      <c r="EJ134" s="15"/>
      <c r="EK134" s="15"/>
      <c r="EL134" s="15"/>
      <c r="EM134" s="15"/>
      <c r="EN134" s="15"/>
      <c r="EO134" s="15"/>
      <c r="EP134" s="15"/>
      <c r="EQ134" s="15"/>
      <c r="ER134" s="15"/>
      <c r="ES134" s="15"/>
      <c r="ET134" s="15"/>
      <c r="EU134" s="15"/>
      <c r="EV134" s="15"/>
      <c r="EW134" s="15"/>
      <c r="EX134" s="15"/>
      <c r="EY134" s="15"/>
      <c r="EZ134" s="15"/>
      <c r="FA134" s="15"/>
      <c r="FB134" s="15"/>
      <c r="FC134" s="15"/>
      <c r="FD134" s="15"/>
      <c r="FE134" s="15"/>
      <c r="FF134" s="15"/>
      <c r="FG134" s="15"/>
      <c r="FH134" s="15"/>
      <c r="FI134" s="15"/>
      <c r="FJ134" s="15"/>
      <c r="FK134" s="15"/>
      <c r="FL134" s="15"/>
      <c r="FM134" s="15"/>
      <c r="FN134" s="15"/>
      <c r="FO134" s="15"/>
      <c r="FP134" s="15"/>
      <c r="FQ134" s="15"/>
      <c r="FR134" s="15"/>
      <c r="FS134" s="15"/>
      <c r="FT134" s="15"/>
      <c r="FU134" s="15"/>
      <c r="FV134" s="15"/>
      <c r="FW134" s="15"/>
      <c r="FX134" s="15"/>
      <c r="FY134" s="15"/>
      <c r="FZ134" s="15"/>
      <c r="GA134" s="15"/>
      <c r="GB134" s="15"/>
      <c r="GC134" s="15"/>
      <c r="GD134" s="15"/>
      <c r="GE134" s="15"/>
      <c r="GF134" s="15"/>
      <c r="GG134" s="15"/>
      <c r="GH134" s="15"/>
      <c r="GI134" s="15"/>
      <c r="GJ134" s="15"/>
      <c r="GK134" s="15"/>
      <c r="GL134" s="15"/>
      <c r="GM134" s="15"/>
      <c r="GN134" s="15"/>
      <c r="GO134" s="15"/>
      <c r="GP134" s="15"/>
      <c r="GQ134" s="15"/>
      <c r="GR134" s="15"/>
      <c r="GS134" s="15"/>
      <c r="GT134" s="15"/>
      <c r="GU134" s="15"/>
      <c r="GV134" s="15"/>
      <c r="GW134" s="15"/>
      <c r="GX134" s="15"/>
      <c r="GY134" s="15"/>
      <c r="GZ134" s="15"/>
      <c r="HA134" s="15"/>
      <c r="HB134" s="15"/>
      <c r="HC134" s="15"/>
      <c r="HD134" s="15"/>
      <c r="HE134" s="15"/>
      <c r="HF134" s="15"/>
      <c r="HG134" s="15"/>
      <c r="HH134" s="15"/>
      <c r="HI134" s="15"/>
      <c r="HJ134" s="15"/>
      <c r="HK134" s="15"/>
      <c r="HL134" s="15"/>
      <c r="HM134" s="15"/>
      <c r="HN134" s="15"/>
      <c r="HO134" s="15"/>
      <c r="HP134" s="15"/>
      <c r="HQ134" s="15"/>
      <c r="HR134" s="15"/>
      <c r="HS134" s="15"/>
      <c r="HT134" s="15"/>
      <c r="HU134" s="15"/>
      <c r="HV134" s="15"/>
      <c r="HW134" s="15"/>
      <c r="HX134" s="15"/>
      <c r="HY134" s="15"/>
      <c r="HZ134" s="15"/>
      <c r="IA134" s="15"/>
      <c r="IB134" s="15"/>
      <c r="IC134" s="15"/>
      <c r="ID134" s="15"/>
      <c r="IE134" s="15"/>
      <c r="IF134" s="15"/>
      <c r="IG134" s="15"/>
      <c r="IH134" s="15"/>
      <c r="II134" s="15"/>
      <c r="IJ134" s="15"/>
      <c r="IK134" s="15"/>
      <c r="IL134" s="15"/>
      <c r="IM134" s="15"/>
      <c r="IN134" s="15"/>
      <c r="IO134" s="15"/>
      <c r="IP134" s="15"/>
      <c r="IQ134" s="15"/>
      <c r="IR134" s="15"/>
      <c r="IS134" s="15"/>
      <c r="IT134" s="15"/>
      <c r="IU134" s="15"/>
      <c r="IV134" s="15"/>
    </row>
    <row r="135" spans="1:256" s="119" customFormat="1" ht="9.75" customHeight="1">
      <c r="A135" s="395"/>
      <c r="B135" s="396"/>
      <c r="C135" s="396"/>
      <c r="D135" s="15"/>
      <c r="E135" s="15"/>
      <c r="F135" s="15"/>
      <c r="G135"/>
      <c r="H135" s="28"/>
      <c r="I135" s="28"/>
      <c r="J135" s="28"/>
      <c r="K135" s="28"/>
      <c r="L135" s="28"/>
      <c r="M135" s="28"/>
      <c r="N135" s="28"/>
      <c r="O135" s="80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s="119" customFormat="1" ht="26.25" customHeight="1">
      <c r="A136" s="7" t="s">
        <v>1006</v>
      </c>
      <c r="B136" s="7" t="s">
        <v>1007</v>
      </c>
      <c r="C136" s="5" t="s">
        <v>1008</v>
      </c>
      <c r="D136" s="51" t="s">
        <v>50</v>
      </c>
      <c r="E136" s="58" t="s">
        <v>52</v>
      </c>
      <c r="F136" s="5" t="s">
        <v>978</v>
      </c>
      <c r="G136" s="50" t="s">
        <v>53</v>
      </c>
      <c r="H136" s="28" t="s">
        <v>152</v>
      </c>
      <c r="I136" s="28"/>
      <c r="J136" s="28"/>
      <c r="K136" s="28"/>
      <c r="L136" s="28"/>
      <c r="M136" s="28"/>
      <c r="N136" s="28"/>
      <c r="O136" s="80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  <c r="DX136" s="15"/>
      <c r="DY136" s="15"/>
      <c r="DZ136" s="15"/>
      <c r="EA136" s="15"/>
      <c r="EB136" s="15"/>
      <c r="EC136" s="15"/>
      <c r="ED136" s="15"/>
      <c r="EE136" s="15"/>
      <c r="EF136" s="15"/>
      <c r="EG136" s="15"/>
      <c r="EH136" s="15"/>
      <c r="EI136" s="15"/>
      <c r="EJ136" s="15"/>
      <c r="EK136" s="15"/>
      <c r="EL136" s="15"/>
      <c r="EM136" s="15"/>
      <c r="EN136" s="15"/>
      <c r="EO136" s="15"/>
      <c r="EP136" s="15"/>
      <c r="EQ136" s="15"/>
      <c r="ER136" s="15"/>
      <c r="ES136" s="15"/>
      <c r="ET136" s="15"/>
      <c r="EU136" s="15"/>
      <c r="EV136" s="15"/>
      <c r="EW136" s="15"/>
      <c r="EX136" s="15"/>
      <c r="EY136" s="15"/>
      <c r="EZ136" s="15"/>
      <c r="FA136" s="15"/>
      <c r="FB136" s="15"/>
      <c r="FC136" s="15"/>
      <c r="FD136" s="15"/>
      <c r="FE136" s="15"/>
      <c r="FF136" s="15"/>
      <c r="FG136" s="15"/>
      <c r="FH136" s="15"/>
      <c r="FI136" s="15"/>
      <c r="FJ136" s="15"/>
      <c r="FK136" s="15"/>
      <c r="FL136" s="15"/>
      <c r="FM136" s="15"/>
      <c r="FN136" s="15"/>
      <c r="FO136" s="15"/>
      <c r="FP136" s="15"/>
      <c r="FQ136" s="15"/>
      <c r="FR136" s="15"/>
      <c r="FS136" s="15"/>
      <c r="FT136" s="15"/>
      <c r="FU136" s="15"/>
      <c r="FV136" s="15"/>
      <c r="FW136" s="15"/>
      <c r="FX136" s="15"/>
      <c r="FY136" s="15"/>
      <c r="FZ136" s="15"/>
      <c r="GA136" s="15"/>
      <c r="GB136" s="15"/>
      <c r="GC136" s="15"/>
      <c r="GD136" s="15"/>
      <c r="GE136" s="15"/>
      <c r="GF136" s="15"/>
      <c r="GG136" s="15"/>
      <c r="GH136" s="15"/>
      <c r="GI136" s="15"/>
      <c r="GJ136" s="15"/>
      <c r="GK136" s="15"/>
      <c r="GL136" s="15"/>
      <c r="GM136" s="15"/>
      <c r="GN136" s="15"/>
      <c r="GO136" s="15"/>
      <c r="GP136" s="15"/>
      <c r="GQ136" s="15"/>
      <c r="GR136" s="15"/>
      <c r="GS136" s="15"/>
      <c r="GT136" s="15"/>
      <c r="GU136" s="15"/>
      <c r="GV136" s="15"/>
      <c r="GW136" s="15"/>
      <c r="GX136" s="15"/>
      <c r="GY136" s="15"/>
      <c r="GZ136" s="15"/>
      <c r="HA136" s="15"/>
      <c r="HB136" s="15"/>
      <c r="HC136" s="15"/>
      <c r="HD136" s="15"/>
      <c r="HE136" s="15"/>
      <c r="HF136" s="15"/>
      <c r="HG136" s="15"/>
      <c r="HH136" s="15"/>
      <c r="HI136" s="15"/>
      <c r="HJ136" s="15"/>
      <c r="HK136" s="15"/>
      <c r="HL136" s="15"/>
      <c r="HM136" s="15"/>
      <c r="HN136" s="15"/>
      <c r="HO136" s="15"/>
      <c r="HP136" s="15"/>
      <c r="HQ136" s="15"/>
      <c r="HR136" s="15"/>
      <c r="HS136" s="15"/>
      <c r="HT136" s="15"/>
      <c r="HU136" s="15"/>
      <c r="HV136" s="15"/>
      <c r="HW136" s="15"/>
      <c r="HX136" s="15"/>
      <c r="HY136" s="15"/>
      <c r="HZ136" s="15"/>
      <c r="IA136" s="15"/>
      <c r="IB136" s="15"/>
      <c r="IC136" s="15"/>
      <c r="ID136" s="15"/>
      <c r="IE136" s="15"/>
      <c r="IF136" s="15"/>
      <c r="IG136" s="15"/>
      <c r="IH136" s="15"/>
      <c r="II136" s="15"/>
      <c r="IJ136" s="15"/>
      <c r="IK136" s="15"/>
      <c r="IL136" s="15"/>
      <c r="IM136" s="15"/>
      <c r="IN136" s="15"/>
      <c r="IO136" s="15"/>
      <c r="IP136" s="15"/>
      <c r="IQ136" s="15"/>
      <c r="IR136" s="15"/>
      <c r="IS136" s="15"/>
      <c r="IT136" s="15"/>
      <c r="IU136" s="15"/>
      <c r="IV136" s="15"/>
    </row>
    <row r="137" spans="1:256" s="120" customFormat="1" ht="12.75">
      <c r="A137" s="390">
        <v>30</v>
      </c>
      <c r="B137" s="145" t="s">
        <v>959</v>
      </c>
      <c r="C137" s="471" t="s">
        <v>439</v>
      </c>
      <c r="D137" s="172">
        <v>60</v>
      </c>
      <c r="E137" s="171">
        <v>60</v>
      </c>
      <c r="F137" s="298">
        <v>42</v>
      </c>
      <c r="G137" s="174">
        <f>F137/E137*100</f>
        <v>70</v>
      </c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49"/>
      <c r="AH137" s="149"/>
      <c r="AI137" s="149"/>
      <c r="AJ137" s="149"/>
      <c r="AK137" s="149"/>
      <c r="AL137" s="149"/>
      <c r="AM137" s="149"/>
      <c r="AN137" s="149"/>
      <c r="AO137" s="149"/>
      <c r="AP137" s="149"/>
      <c r="AQ137" s="149"/>
      <c r="AR137" s="149"/>
      <c r="AS137" s="149"/>
      <c r="AT137" s="149"/>
      <c r="AU137" s="149"/>
      <c r="AV137" s="149"/>
      <c r="AW137" s="149"/>
      <c r="AX137" s="149"/>
      <c r="AY137" s="149"/>
      <c r="AZ137" s="149"/>
      <c r="BA137" s="149"/>
      <c r="BB137" s="149"/>
      <c r="BC137" s="149"/>
      <c r="BD137" s="149"/>
      <c r="BE137" s="149"/>
      <c r="BF137" s="149"/>
      <c r="BG137" s="149"/>
      <c r="BH137" s="149"/>
      <c r="BI137" s="149"/>
      <c r="BJ137" s="149"/>
      <c r="BK137" s="149"/>
      <c r="BL137" s="149"/>
      <c r="BM137" s="149"/>
      <c r="BN137" s="149"/>
      <c r="BO137" s="149"/>
      <c r="BP137" s="149"/>
      <c r="BQ137" s="149"/>
      <c r="BR137" s="149"/>
      <c r="BS137" s="149"/>
      <c r="BT137" s="149"/>
      <c r="BU137" s="149"/>
      <c r="BV137" s="149"/>
      <c r="BW137" s="149"/>
      <c r="BX137" s="149"/>
      <c r="BY137" s="149"/>
      <c r="BZ137" s="149"/>
      <c r="CA137" s="149"/>
      <c r="CB137" s="149"/>
      <c r="CC137" s="149"/>
      <c r="CD137" s="149"/>
      <c r="CE137" s="149"/>
      <c r="CF137" s="149"/>
      <c r="CG137" s="149"/>
      <c r="CH137" s="149"/>
      <c r="CI137" s="149"/>
      <c r="CJ137" s="149"/>
      <c r="CK137" s="149"/>
      <c r="CL137" s="149"/>
      <c r="CM137" s="149"/>
      <c r="CN137" s="149"/>
      <c r="CO137" s="149"/>
      <c r="CP137" s="149"/>
      <c r="CQ137" s="149"/>
      <c r="CR137" s="149"/>
      <c r="CS137" s="149"/>
      <c r="CT137" s="149"/>
      <c r="CU137" s="149"/>
      <c r="CV137" s="149"/>
      <c r="CW137" s="149"/>
      <c r="CX137" s="149"/>
      <c r="CY137" s="149"/>
      <c r="CZ137" s="149"/>
      <c r="DA137" s="149"/>
      <c r="DB137" s="149"/>
      <c r="DC137" s="149"/>
      <c r="DD137" s="149"/>
      <c r="DE137" s="149"/>
      <c r="DF137" s="149"/>
      <c r="DG137" s="149"/>
      <c r="DH137" s="149"/>
      <c r="DI137" s="149"/>
      <c r="DJ137" s="149"/>
      <c r="DK137" s="149"/>
      <c r="DL137" s="149"/>
      <c r="DM137" s="149"/>
      <c r="DN137" s="149"/>
      <c r="DO137" s="149"/>
      <c r="DP137" s="149"/>
      <c r="DQ137" s="149"/>
      <c r="DR137" s="149"/>
      <c r="DS137" s="149"/>
      <c r="DT137" s="149"/>
      <c r="DU137" s="149"/>
      <c r="DV137" s="149"/>
      <c r="DW137" s="149"/>
      <c r="DX137" s="149"/>
      <c r="DY137" s="149"/>
      <c r="DZ137" s="149"/>
      <c r="EA137" s="149"/>
      <c r="EB137" s="149"/>
      <c r="EC137" s="149"/>
      <c r="ED137" s="149"/>
      <c r="EE137" s="149"/>
      <c r="EF137" s="149"/>
      <c r="EG137" s="149"/>
      <c r="EH137" s="149"/>
      <c r="EI137" s="149"/>
      <c r="EJ137" s="149"/>
      <c r="EK137" s="149"/>
      <c r="EL137" s="149"/>
      <c r="EM137" s="149"/>
      <c r="EN137" s="149"/>
      <c r="EO137" s="149"/>
      <c r="EP137" s="149"/>
      <c r="EQ137" s="149"/>
      <c r="ER137" s="149"/>
      <c r="ES137" s="149"/>
      <c r="ET137" s="149"/>
      <c r="EU137" s="149"/>
      <c r="EV137" s="149"/>
      <c r="EW137" s="149"/>
      <c r="EX137" s="149"/>
      <c r="EY137" s="149"/>
      <c r="EZ137" s="149"/>
      <c r="FA137" s="149"/>
      <c r="FB137" s="149"/>
      <c r="FC137" s="149"/>
      <c r="FD137" s="149"/>
      <c r="FE137" s="149"/>
      <c r="FF137" s="149"/>
      <c r="FG137" s="149"/>
      <c r="FH137" s="149"/>
      <c r="FI137" s="149"/>
      <c r="FJ137" s="149"/>
      <c r="FK137" s="149"/>
      <c r="FL137" s="149"/>
      <c r="FM137" s="149"/>
      <c r="FN137" s="149"/>
      <c r="FO137" s="149"/>
      <c r="FP137" s="149"/>
      <c r="FQ137" s="149"/>
      <c r="FR137" s="149"/>
      <c r="FS137" s="149"/>
      <c r="FT137" s="149"/>
      <c r="FU137" s="149"/>
      <c r="FV137" s="149"/>
      <c r="FW137" s="149"/>
      <c r="FX137" s="149"/>
      <c r="FY137" s="149"/>
      <c r="FZ137" s="149"/>
      <c r="GA137" s="149"/>
      <c r="GB137" s="149"/>
      <c r="GC137" s="149"/>
      <c r="GD137" s="149"/>
      <c r="GE137" s="149"/>
      <c r="GF137" s="149"/>
      <c r="GG137" s="149"/>
      <c r="GH137" s="149"/>
      <c r="GI137" s="149"/>
      <c r="GJ137" s="149"/>
      <c r="GK137" s="149"/>
      <c r="GL137" s="149"/>
      <c r="GM137" s="149"/>
      <c r="GN137" s="149"/>
      <c r="GO137" s="149"/>
      <c r="GP137" s="149"/>
      <c r="GQ137" s="149"/>
      <c r="GR137" s="149"/>
      <c r="GS137" s="149"/>
      <c r="GT137" s="149"/>
      <c r="GU137" s="149"/>
      <c r="GV137" s="149"/>
      <c r="GW137" s="149"/>
      <c r="GX137" s="149"/>
      <c r="GY137" s="149"/>
      <c r="GZ137" s="149"/>
      <c r="HA137" s="149"/>
      <c r="HB137" s="149"/>
      <c r="HC137" s="149"/>
      <c r="HD137" s="149"/>
      <c r="HE137" s="149"/>
      <c r="HF137" s="149"/>
      <c r="HG137" s="149"/>
      <c r="HH137" s="149"/>
      <c r="HI137" s="149"/>
      <c r="HJ137" s="149"/>
      <c r="HK137" s="149"/>
      <c r="HL137" s="149"/>
      <c r="HM137" s="149"/>
      <c r="HN137" s="149"/>
      <c r="HO137" s="149"/>
      <c r="HP137" s="149"/>
      <c r="HQ137" s="149"/>
      <c r="HR137" s="149"/>
      <c r="HS137" s="149"/>
      <c r="HT137" s="149"/>
      <c r="HU137" s="149"/>
      <c r="HV137" s="149"/>
      <c r="HW137" s="149"/>
      <c r="HX137" s="149"/>
      <c r="HY137" s="149"/>
      <c r="HZ137" s="149"/>
      <c r="IA137" s="149"/>
      <c r="IB137" s="149"/>
      <c r="IC137" s="149"/>
      <c r="ID137" s="149"/>
      <c r="IE137" s="149"/>
      <c r="IF137" s="149"/>
      <c r="IG137" s="149"/>
      <c r="IH137" s="149"/>
      <c r="II137" s="149"/>
      <c r="IJ137" s="149"/>
      <c r="IK137" s="149"/>
      <c r="IL137" s="149"/>
      <c r="IM137" s="149"/>
      <c r="IN137" s="149"/>
      <c r="IO137" s="149"/>
      <c r="IP137" s="149"/>
      <c r="IQ137" s="149"/>
      <c r="IR137" s="149"/>
      <c r="IS137" s="149"/>
      <c r="IT137" s="149"/>
      <c r="IU137" s="149"/>
      <c r="IV137" s="149"/>
    </row>
    <row r="138" spans="1:256" s="120" customFormat="1" ht="25.5">
      <c r="A138" s="347"/>
      <c r="B138" s="145" t="s">
        <v>959</v>
      </c>
      <c r="C138" s="471" t="s">
        <v>438</v>
      </c>
      <c r="D138" s="172">
        <v>300</v>
      </c>
      <c r="E138" s="171">
        <v>1110</v>
      </c>
      <c r="F138" s="298">
        <v>354</v>
      </c>
      <c r="G138" s="174">
        <f>F138/E138*100</f>
        <v>31.891891891891895</v>
      </c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49"/>
      <c r="AH138" s="149"/>
      <c r="AI138" s="149"/>
      <c r="AJ138" s="149"/>
      <c r="AK138" s="149"/>
      <c r="AL138" s="149"/>
      <c r="AM138" s="149"/>
      <c r="AN138" s="149"/>
      <c r="AO138" s="149"/>
      <c r="AP138" s="149"/>
      <c r="AQ138" s="149"/>
      <c r="AR138" s="149"/>
      <c r="AS138" s="149"/>
      <c r="AT138" s="149"/>
      <c r="AU138" s="149"/>
      <c r="AV138" s="149"/>
      <c r="AW138" s="149"/>
      <c r="AX138" s="149"/>
      <c r="AY138" s="149"/>
      <c r="AZ138" s="149"/>
      <c r="BA138" s="149"/>
      <c r="BB138" s="149"/>
      <c r="BC138" s="149"/>
      <c r="BD138" s="149"/>
      <c r="BE138" s="149"/>
      <c r="BF138" s="149"/>
      <c r="BG138" s="149"/>
      <c r="BH138" s="149"/>
      <c r="BI138" s="149"/>
      <c r="BJ138" s="149"/>
      <c r="BK138" s="149"/>
      <c r="BL138" s="149"/>
      <c r="BM138" s="149"/>
      <c r="BN138" s="149"/>
      <c r="BO138" s="149"/>
      <c r="BP138" s="149"/>
      <c r="BQ138" s="149"/>
      <c r="BR138" s="149"/>
      <c r="BS138" s="149"/>
      <c r="BT138" s="149"/>
      <c r="BU138" s="149"/>
      <c r="BV138" s="149"/>
      <c r="BW138" s="149"/>
      <c r="BX138" s="149"/>
      <c r="BY138" s="149"/>
      <c r="BZ138" s="149"/>
      <c r="CA138" s="149"/>
      <c r="CB138" s="149"/>
      <c r="CC138" s="149"/>
      <c r="CD138" s="149"/>
      <c r="CE138" s="149"/>
      <c r="CF138" s="149"/>
      <c r="CG138" s="149"/>
      <c r="CH138" s="149"/>
      <c r="CI138" s="149"/>
      <c r="CJ138" s="149"/>
      <c r="CK138" s="149"/>
      <c r="CL138" s="149"/>
      <c r="CM138" s="149"/>
      <c r="CN138" s="149"/>
      <c r="CO138" s="149"/>
      <c r="CP138" s="149"/>
      <c r="CQ138" s="149"/>
      <c r="CR138" s="149"/>
      <c r="CS138" s="149"/>
      <c r="CT138" s="149"/>
      <c r="CU138" s="149"/>
      <c r="CV138" s="149"/>
      <c r="CW138" s="149"/>
      <c r="CX138" s="149"/>
      <c r="CY138" s="149"/>
      <c r="CZ138" s="149"/>
      <c r="DA138" s="149"/>
      <c r="DB138" s="149"/>
      <c r="DC138" s="149"/>
      <c r="DD138" s="149"/>
      <c r="DE138" s="149"/>
      <c r="DF138" s="149"/>
      <c r="DG138" s="149"/>
      <c r="DH138" s="149"/>
      <c r="DI138" s="149"/>
      <c r="DJ138" s="149"/>
      <c r="DK138" s="149"/>
      <c r="DL138" s="149"/>
      <c r="DM138" s="149"/>
      <c r="DN138" s="149"/>
      <c r="DO138" s="149"/>
      <c r="DP138" s="149"/>
      <c r="DQ138" s="149"/>
      <c r="DR138" s="149"/>
      <c r="DS138" s="149"/>
      <c r="DT138" s="149"/>
      <c r="DU138" s="149"/>
      <c r="DV138" s="149"/>
      <c r="DW138" s="149"/>
      <c r="DX138" s="149"/>
      <c r="DY138" s="149"/>
      <c r="DZ138" s="149"/>
      <c r="EA138" s="149"/>
      <c r="EB138" s="149"/>
      <c r="EC138" s="149"/>
      <c r="ED138" s="149"/>
      <c r="EE138" s="149"/>
      <c r="EF138" s="149"/>
      <c r="EG138" s="149"/>
      <c r="EH138" s="149"/>
      <c r="EI138" s="149"/>
      <c r="EJ138" s="149"/>
      <c r="EK138" s="149"/>
      <c r="EL138" s="149"/>
      <c r="EM138" s="149"/>
      <c r="EN138" s="149"/>
      <c r="EO138" s="149"/>
      <c r="EP138" s="149"/>
      <c r="EQ138" s="149"/>
      <c r="ER138" s="149"/>
      <c r="ES138" s="149"/>
      <c r="ET138" s="149"/>
      <c r="EU138" s="149"/>
      <c r="EV138" s="149"/>
      <c r="EW138" s="149"/>
      <c r="EX138" s="149"/>
      <c r="EY138" s="149"/>
      <c r="EZ138" s="149"/>
      <c r="FA138" s="149"/>
      <c r="FB138" s="149"/>
      <c r="FC138" s="149"/>
      <c r="FD138" s="149"/>
      <c r="FE138" s="149"/>
      <c r="FF138" s="149"/>
      <c r="FG138" s="149"/>
      <c r="FH138" s="149"/>
      <c r="FI138" s="149"/>
      <c r="FJ138" s="149"/>
      <c r="FK138" s="149"/>
      <c r="FL138" s="149"/>
      <c r="FM138" s="149"/>
      <c r="FN138" s="149"/>
      <c r="FO138" s="149"/>
      <c r="FP138" s="149"/>
      <c r="FQ138" s="149"/>
      <c r="FR138" s="149"/>
      <c r="FS138" s="149"/>
      <c r="FT138" s="149"/>
      <c r="FU138" s="149"/>
      <c r="FV138" s="149"/>
      <c r="FW138" s="149"/>
      <c r="FX138" s="149"/>
      <c r="FY138" s="149"/>
      <c r="FZ138" s="149"/>
      <c r="GA138" s="149"/>
      <c r="GB138" s="149"/>
      <c r="GC138" s="149"/>
      <c r="GD138" s="149"/>
      <c r="GE138" s="149"/>
      <c r="GF138" s="149"/>
      <c r="GG138" s="149"/>
      <c r="GH138" s="149"/>
      <c r="GI138" s="149"/>
      <c r="GJ138" s="149"/>
      <c r="GK138" s="149"/>
      <c r="GL138" s="149"/>
      <c r="GM138" s="149"/>
      <c r="GN138" s="149"/>
      <c r="GO138" s="149"/>
      <c r="GP138" s="149"/>
      <c r="GQ138" s="149"/>
      <c r="GR138" s="149"/>
      <c r="GS138" s="149"/>
      <c r="GT138" s="149"/>
      <c r="GU138" s="149"/>
      <c r="GV138" s="149"/>
      <c r="GW138" s="149"/>
      <c r="GX138" s="149"/>
      <c r="GY138" s="149"/>
      <c r="GZ138" s="149"/>
      <c r="HA138" s="149"/>
      <c r="HB138" s="149"/>
      <c r="HC138" s="149"/>
      <c r="HD138" s="149"/>
      <c r="HE138" s="149"/>
      <c r="HF138" s="149"/>
      <c r="HG138" s="149"/>
      <c r="HH138" s="149"/>
      <c r="HI138" s="149"/>
      <c r="HJ138" s="149"/>
      <c r="HK138" s="149"/>
      <c r="HL138" s="149"/>
      <c r="HM138" s="149"/>
      <c r="HN138" s="149"/>
      <c r="HO138" s="149"/>
      <c r="HP138" s="149"/>
      <c r="HQ138" s="149"/>
      <c r="HR138" s="149"/>
      <c r="HS138" s="149"/>
      <c r="HT138" s="149"/>
      <c r="HU138" s="149"/>
      <c r="HV138" s="149"/>
      <c r="HW138" s="149"/>
      <c r="HX138" s="149"/>
      <c r="HY138" s="149"/>
      <c r="HZ138" s="149"/>
      <c r="IA138" s="149"/>
      <c r="IB138" s="149"/>
      <c r="IC138" s="149"/>
      <c r="ID138" s="149"/>
      <c r="IE138" s="149"/>
      <c r="IF138" s="149"/>
      <c r="IG138" s="149"/>
      <c r="IH138" s="149"/>
      <c r="II138" s="149"/>
      <c r="IJ138" s="149"/>
      <c r="IK138" s="149"/>
      <c r="IL138" s="149"/>
      <c r="IM138" s="149"/>
      <c r="IN138" s="149"/>
      <c r="IO138" s="149"/>
      <c r="IP138" s="149"/>
      <c r="IQ138" s="149"/>
      <c r="IR138" s="149"/>
      <c r="IS138" s="149"/>
      <c r="IT138" s="149"/>
      <c r="IU138" s="149"/>
      <c r="IV138" s="149"/>
    </row>
    <row r="139" spans="1:256" s="120" customFormat="1" ht="12.75">
      <c r="A139" s="347"/>
      <c r="B139" s="145" t="s">
        <v>959</v>
      </c>
      <c r="C139" s="471" t="s">
        <v>437</v>
      </c>
      <c r="D139" s="172">
        <v>200</v>
      </c>
      <c r="E139" s="171">
        <v>200</v>
      </c>
      <c r="F139" s="298">
        <v>44</v>
      </c>
      <c r="G139" s="174">
        <f>F139/E139*100</f>
        <v>22</v>
      </c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49"/>
      <c r="AH139" s="149"/>
      <c r="AI139" s="149"/>
      <c r="AJ139" s="149"/>
      <c r="AK139" s="149"/>
      <c r="AL139" s="149"/>
      <c r="AM139" s="149"/>
      <c r="AN139" s="149"/>
      <c r="AO139" s="149"/>
      <c r="AP139" s="149"/>
      <c r="AQ139" s="149"/>
      <c r="AR139" s="149"/>
      <c r="AS139" s="149"/>
      <c r="AT139" s="149"/>
      <c r="AU139" s="149"/>
      <c r="AV139" s="149"/>
      <c r="AW139" s="149"/>
      <c r="AX139" s="149"/>
      <c r="AY139" s="149"/>
      <c r="AZ139" s="149"/>
      <c r="BA139" s="149"/>
      <c r="BB139" s="149"/>
      <c r="BC139" s="149"/>
      <c r="BD139" s="149"/>
      <c r="BE139" s="149"/>
      <c r="BF139" s="149"/>
      <c r="BG139" s="149"/>
      <c r="BH139" s="149"/>
      <c r="BI139" s="149"/>
      <c r="BJ139" s="149"/>
      <c r="BK139" s="149"/>
      <c r="BL139" s="149"/>
      <c r="BM139" s="149"/>
      <c r="BN139" s="149"/>
      <c r="BO139" s="149"/>
      <c r="BP139" s="149"/>
      <c r="BQ139" s="149"/>
      <c r="BR139" s="149"/>
      <c r="BS139" s="149"/>
      <c r="BT139" s="149"/>
      <c r="BU139" s="149"/>
      <c r="BV139" s="149"/>
      <c r="BW139" s="149"/>
      <c r="BX139" s="149"/>
      <c r="BY139" s="149"/>
      <c r="BZ139" s="149"/>
      <c r="CA139" s="149"/>
      <c r="CB139" s="149"/>
      <c r="CC139" s="149"/>
      <c r="CD139" s="149"/>
      <c r="CE139" s="149"/>
      <c r="CF139" s="149"/>
      <c r="CG139" s="149"/>
      <c r="CH139" s="149"/>
      <c r="CI139" s="149"/>
      <c r="CJ139" s="149"/>
      <c r="CK139" s="149"/>
      <c r="CL139" s="149"/>
      <c r="CM139" s="149"/>
      <c r="CN139" s="149"/>
      <c r="CO139" s="149"/>
      <c r="CP139" s="149"/>
      <c r="CQ139" s="149"/>
      <c r="CR139" s="149"/>
      <c r="CS139" s="149"/>
      <c r="CT139" s="149"/>
      <c r="CU139" s="149"/>
      <c r="CV139" s="149"/>
      <c r="CW139" s="149"/>
      <c r="CX139" s="149"/>
      <c r="CY139" s="149"/>
      <c r="CZ139" s="149"/>
      <c r="DA139" s="149"/>
      <c r="DB139" s="149"/>
      <c r="DC139" s="149"/>
      <c r="DD139" s="149"/>
      <c r="DE139" s="149"/>
      <c r="DF139" s="149"/>
      <c r="DG139" s="149"/>
      <c r="DH139" s="149"/>
      <c r="DI139" s="149"/>
      <c r="DJ139" s="149"/>
      <c r="DK139" s="149"/>
      <c r="DL139" s="149"/>
      <c r="DM139" s="149"/>
      <c r="DN139" s="149"/>
      <c r="DO139" s="149"/>
      <c r="DP139" s="149"/>
      <c r="DQ139" s="149"/>
      <c r="DR139" s="149"/>
      <c r="DS139" s="149"/>
      <c r="DT139" s="149"/>
      <c r="DU139" s="149"/>
      <c r="DV139" s="149"/>
      <c r="DW139" s="149"/>
      <c r="DX139" s="149"/>
      <c r="DY139" s="149"/>
      <c r="DZ139" s="149"/>
      <c r="EA139" s="149"/>
      <c r="EB139" s="149"/>
      <c r="EC139" s="149"/>
      <c r="ED139" s="149"/>
      <c r="EE139" s="149"/>
      <c r="EF139" s="149"/>
      <c r="EG139" s="149"/>
      <c r="EH139" s="149"/>
      <c r="EI139" s="149"/>
      <c r="EJ139" s="149"/>
      <c r="EK139" s="149"/>
      <c r="EL139" s="149"/>
      <c r="EM139" s="149"/>
      <c r="EN139" s="149"/>
      <c r="EO139" s="149"/>
      <c r="EP139" s="149"/>
      <c r="EQ139" s="149"/>
      <c r="ER139" s="149"/>
      <c r="ES139" s="149"/>
      <c r="ET139" s="149"/>
      <c r="EU139" s="149"/>
      <c r="EV139" s="149"/>
      <c r="EW139" s="149"/>
      <c r="EX139" s="149"/>
      <c r="EY139" s="149"/>
      <c r="EZ139" s="149"/>
      <c r="FA139" s="149"/>
      <c r="FB139" s="149"/>
      <c r="FC139" s="149"/>
      <c r="FD139" s="149"/>
      <c r="FE139" s="149"/>
      <c r="FF139" s="149"/>
      <c r="FG139" s="149"/>
      <c r="FH139" s="149"/>
      <c r="FI139" s="149"/>
      <c r="FJ139" s="149"/>
      <c r="FK139" s="149"/>
      <c r="FL139" s="149"/>
      <c r="FM139" s="149"/>
      <c r="FN139" s="149"/>
      <c r="FO139" s="149"/>
      <c r="FP139" s="149"/>
      <c r="FQ139" s="149"/>
      <c r="FR139" s="149"/>
      <c r="FS139" s="149"/>
      <c r="FT139" s="149"/>
      <c r="FU139" s="149"/>
      <c r="FV139" s="149"/>
      <c r="FW139" s="149"/>
      <c r="FX139" s="149"/>
      <c r="FY139" s="149"/>
      <c r="FZ139" s="149"/>
      <c r="GA139" s="149"/>
      <c r="GB139" s="149"/>
      <c r="GC139" s="149"/>
      <c r="GD139" s="149"/>
      <c r="GE139" s="149"/>
      <c r="GF139" s="149"/>
      <c r="GG139" s="149"/>
      <c r="GH139" s="149"/>
      <c r="GI139" s="149"/>
      <c r="GJ139" s="149"/>
      <c r="GK139" s="149"/>
      <c r="GL139" s="149"/>
      <c r="GM139" s="149"/>
      <c r="GN139" s="149"/>
      <c r="GO139" s="149"/>
      <c r="GP139" s="149"/>
      <c r="GQ139" s="149"/>
      <c r="GR139" s="149"/>
      <c r="GS139" s="149"/>
      <c r="GT139" s="149"/>
      <c r="GU139" s="149"/>
      <c r="GV139" s="149"/>
      <c r="GW139" s="149"/>
      <c r="GX139" s="149"/>
      <c r="GY139" s="149"/>
      <c r="GZ139" s="149"/>
      <c r="HA139" s="149"/>
      <c r="HB139" s="149"/>
      <c r="HC139" s="149"/>
      <c r="HD139" s="149"/>
      <c r="HE139" s="149"/>
      <c r="HF139" s="149"/>
      <c r="HG139" s="149"/>
      <c r="HH139" s="149"/>
      <c r="HI139" s="149"/>
      <c r="HJ139" s="149"/>
      <c r="HK139" s="149"/>
      <c r="HL139" s="149"/>
      <c r="HM139" s="149"/>
      <c r="HN139" s="149"/>
      <c r="HO139" s="149"/>
      <c r="HP139" s="149"/>
      <c r="HQ139" s="149"/>
      <c r="HR139" s="149"/>
      <c r="HS139" s="149"/>
      <c r="HT139" s="149"/>
      <c r="HU139" s="149"/>
      <c r="HV139" s="149"/>
      <c r="HW139" s="149"/>
      <c r="HX139" s="149"/>
      <c r="HY139" s="149"/>
      <c r="HZ139" s="149"/>
      <c r="IA139" s="149"/>
      <c r="IB139" s="149"/>
      <c r="IC139" s="149"/>
      <c r="ID139" s="149"/>
      <c r="IE139" s="149"/>
      <c r="IF139" s="149"/>
      <c r="IG139" s="149"/>
      <c r="IH139" s="149"/>
      <c r="II139" s="149"/>
      <c r="IJ139" s="149"/>
      <c r="IK139" s="149"/>
      <c r="IL139" s="149"/>
      <c r="IM139" s="149"/>
      <c r="IN139" s="149"/>
      <c r="IO139" s="149"/>
      <c r="IP139" s="149"/>
      <c r="IQ139" s="149"/>
      <c r="IR139" s="149"/>
      <c r="IS139" s="149"/>
      <c r="IT139" s="149"/>
      <c r="IU139" s="149"/>
      <c r="IV139" s="149"/>
    </row>
    <row r="140" spans="1:256" s="119" customFormat="1" ht="13.5" customHeight="1">
      <c r="A140" s="390"/>
      <c r="B140" s="145" t="s">
        <v>959</v>
      </c>
      <c r="C140" s="471" t="s">
        <v>688</v>
      </c>
      <c r="D140" s="172">
        <v>30</v>
      </c>
      <c r="E140" s="171">
        <v>30</v>
      </c>
      <c r="F140" s="298">
        <v>12</v>
      </c>
      <c r="G140" s="174">
        <f>F140/E140*100</f>
        <v>40</v>
      </c>
      <c r="H140" s="28"/>
      <c r="I140" s="28"/>
      <c r="J140" s="28"/>
      <c r="K140" s="28"/>
      <c r="L140" s="28"/>
      <c r="M140" s="28"/>
      <c r="N140" s="28"/>
      <c r="O140" s="80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  <c r="DX140" s="15"/>
      <c r="DY140" s="15"/>
      <c r="DZ140" s="15"/>
      <c r="EA140" s="15"/>
      <c r="EB140" s="15"/>
      <c r="EC140" s="15"/>
      <c r="ED140" s="15"/>
      <c r="EE140" s="15"/>
      <c r="EF140" s="15"/>
      <c r="EG140" s="15"/>
      <c r="EH140" s="15"/>
      <c r="EI140" s="15"/>
      <c r="EJ140" s="15"/>
      <c r="EK140" s="15"/>
      <c r="EL140" s="15"/>
      <c r="EM140" s="15"/>
      <c r="EN140" s="15"/>
      <c r="EO140" s="15"/>
      <c r="EP140" s="15"/>
      <c r="EQ140" s="15"/>
      <c r="ER140" s="15"/>
      <c r="ES140" s="15"/>
      <c r="ET140" s="15"/>
      <c r="EU140" s="15"/>
      <c r="EV140" s="15"/>
      <c r="EW140" s="15"/>
      <c r="EX140" s="15"/>
      <c r="EY140" s="15"/>
      <c r="EZ140" s="15"/>
      <c r="FA140" s="15"/>
      <c r="FB140" s="15"/>
      <c r="FC140" s="15"/>
      <c r="FD140" s="15"/>
      <c r="FE140" s="15"/>
      <c r="FF140" s="15"/>
      <c r="FG140" s="15"/>
      <c r="FH140" s="15"/>
      <c r="FI140" s="15"/>
      <c r="FJ140" s="15"/>
      <c r="FK140" s="15"/>
      <c r="FL140" s="15"/>
      <c r="FM140" s="15"/>
      <c r="FN140" s="15"/>
      <c r="FO140" s="15"/>
      <c r="FP140" s="15"/>
      <c r="FQ140" s="15"/>
      <c r="FR140" s="15"/>
      <c r="FS140" s="15"/>
      <c r="FT140" s="15"/>
      <c r="FU140" s="15"/>
      <c r="FV140" s="15"/>
      <c r="FW140" s="15"/>
      <c r="FX140" s="15"/>
      <c r="FY140" s="15"/>
      <c r="FZ140" s="15"/>
      <c r="GA140" s="15"/>
      <c r="GB140" s="15"/>
      <c r="GC140" s="15"/>
      <c r="GD140" s="15"/>
      <c r="GE140" s="15"/>
      <c r="GF140" s="15"/>
      <c r="GG140" s="15"/>
      <c r="GH140" s="15"/>
      <c r="GI140" s="15"/>
      <c r="GJ140" s="15"/>
      <c r="GK140" s="15"/>
      <c r="GL140" s="15"/>
      <c r="GM140" s="15"/>
      <c r="GN140" s="15"/>
      <c r="GO140" s="15"/>
      <c r="GP140" s="15"/>
      <c r="GQ140" s="15"/>
      <c r="GR140" s="15"/>
      <c r="GS140" s="15"/>
      <c r="GT140" s="15"/>
      <c r="GU140" s="15"/>
      <c r="GV140" s="15"/>
      <c r="GW140" s="15"/>
      <c r="GX140" s="15"/>
      <c r="GY140" s="15"/>
      <c r="GZ140" s="15"/>
      <c r="HA140" s="15"/>
      <c r="HB140" s="15"/>
      <c r="HC140" s="15"/>
      <c r="HD140" s="15"/>
      <c r="HE140" s="15"/>
      <c r="HF140" s="15"/>
      <c r="HG140" s="15"/>
      <c r="HH140" s="15"/>
      <c r="HI140" s="15"/>
      <c r="HJ140" s="15"/>
      <c r="HK140" s="15"/>
      <c r="HL140" s="15"/>
      <c r="HM140" s="15"/>
      <c r="HN140" s="15"/>
      <c r="HO140" s="15"/>
      <c r="HP140" s="15"/>
      <c r="HQ140" s="15"/>
      <c r="HR140" s="15"/>
      <c r="HS140" s="15"/>
      <c r="HT140" s="15"/>
      <c r="HU140" s="15"/>
      <c r="HV140" s="15"/>
      <c r="HW140" s="15"/>
      <c r="HX140" s="15"/>
      <c r="HY140" s="15"/>
      <c r="HZ140" s="15"/>
      <c r="IA140" s="15"/>
      <c r="IB140" s="15"/>
      <c r="IC140" s="15"/>
      <c r="ID140" s="15"/>
      <c r="IE140" s="15"/>
      <c r="IF140" s="15"/>
      <c r="IG140" s="15"/>
      <c r="IH140" s="15"/>
      <c r="II140" s="15"/>
      <c r="IJ140" s="15"/>
      <c r="IK140" s="15"/>
      <c r="IL140" s="15"/>
      <c r="IM140" s="15"/>
      <c r="IN140" s="15"/>
      <c r="IO140" s="15"/>
      <c r="IP140" s="15"/>
      <c r="IQ140" s="15"/>
      <c r="IR140" s="15"/>
      <c r="IS140" s="15"/>
      <c r="IT140" s="15"/>
      <c r="IU140" s="15"/>
      <c r="IV140" s="15"/>
    </row>
    <row r="141" spans="1:256" s="119" customFormat="1" ht="12.75">
      <c r="A141" s="347"/>
      <c r="B141" s="362" t="s">
        <v>960</v>
      </c>
      <c r="C141" s="146" t="s">
        <v>666</v>
      </c>
      <c r="D141" s="172">
        <v>1500</v>
      </c>
      <c r="E141" s="172">
        <v>1376</v>
      </c>
      <c r="F141" s="332">
        <v>1114</v>
      </c>
      <c r="G141" s="174">
        <f aca="true" t="shared" si="7" ref="G141:G150">F141/E141*100</f>
        <v>80.95930232558139</v>
      </c>
      <c r="H141" s="28"/>
      <c r="I141" s="28"/>
      <c r="J141" s="28"/>
      <c r="K141" s="28"/>
      <c r="L141" s="28"/>
      <c r="M141" s="28"/>
      <c r="N141" s="28"/>
      <c r="O141" s="80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  <c r="DX141" s="15"/>
      <c r="DY141" s="15"/>
      <c r="DZ141" s="15"/>
      <c r="EA141" s="15"/>
      <c r="EB141" s="15"/>
      <c r="EC141" s="15"/>
      <c r="ED141" s="15"/>
      <c r="EE141" s="15"/>
      <c r="EF141" s="15"/>
      <c r="EG141" s="15"/>
      <c r="EH141" s="15"/>
      <c r="EI141" s="15"/>
      <c r="EJ141" s="15"/>
      <c r="EK141" s="15"/>
      <c r="EL141" s="15"/>
      <c r="EM141" s="15"/>
      <c r="EN141" s="15"/>
      <c r="EO141" s="15"/>
      <c r="EP141" s="15"/>
      <c r="EQ141" s="15"/>
      <c r="ER141" s="15"/>
      <c r="ES141" s="15"/>
      <c r="ET141" s="15"/>
      <c r="EU141" s="15"/>
      <c r="EV141" s="15"/>
      <c r="EW141" s="15"/>
      <c r="EX141" s="15"/>
      <c r="EY141" s="15"/>
      <c r="EZ141" s="15"/>
      <c r="FA141" s="15"/>
      <c r="FB141" s="15"/>
      <c r="FC141" s="15"/>
      <c r="FD141" s="15"/>
      <c r="FE141" s="15"/>
      <c r="FF141" s="15"/>
      <c r="FG141" s="15"/>
      <c r="FH141" s="15"/>
      <c r="FI141" s="15"/>
      <c r="FJ141" s="15"/>
      <c r="FK141" s="15"/>
      <c r="FL141" s="15"/>
      <c r="FM141" s="15"/>
      <c r="FN141" s="15"/>
      <c r="FO141" s="15"/>
      <c r="FP141" s="15"/>
      <c r="FQ141" s="15"/>
      <c r="FR141" s="15"/>
      <c r="FS141" s="15"/>
      <c r="FT141" s="15"/>
      <c r="FU141" s="15"/>
      <c r="FV141" s="15"/>
      <c r="FW141" s="15"/>
      <c r="FX141" s="15"/>
      <c r="FY141" s="15"/>
      <c r="FZ141" s="15"/>
      <c r="GA141" s="15"/>
      <c r="GB141" s="15"/>
      <c r="GC141" s="15"/>
      <c r="GD141" s="15"/>
      <c r="GE141" s="15"/>
      <c r="GF141" s="15"/>
      <c r="GG141" s="15"/>
      <c r="GH141" s="15"/>
      <c r="GI141" s="15"/>
      <c r="GJ141" s="15"/>
      <c r="GK141" s="15"/>
      <c r="GL141" s="15"/>
      <c r="GM141" s="15"/>
      <c r="GN141" s="15"/>
      <c r="GO141" s="15"/>
      <c r="GP141" s="15"/>
      <c r="GQ141" s="15"/>
      <c r="GR141" s="15"/>
      <c r="GS141" s="15"/>
      <c r="GT141" s="15"/>
      <c r="GU141" s="15"/>
      <c r="GV141" s="15"/>
      <c r="GW141" s="15"/>
      <c r="GX141" s="15"/>
      <c r="GY141" s="15"/>
      <c r="GZ141" s="15"/>
      <c r="HA141" s="15"/>
      <c r="HB141" s="15"/>
      <c r="HC141" s="15"/>
      <c r="HD141" s="15"/>
      <c r="HE141" s="15"/>
      <c r="HF141" s="15"/>
      <c r="HG141" s="15"/>
      <c r="HH141" s="15"/>
      <c r="HI141" s="15"/>
      <c r="HJ141" s="15"/>
      <c r="HK141" s="15"/>
      <c r="HL141" s="15"/>
      <c r="HM141" s="15"/>
      <c r="HN141" s="15"/>
      <c r="HO141" s="15"/>
      <c r="HP141" s="15"/>
      <c r="HQ141" s="15"/>
      <c r="HR141" s="15"/>
      <c r="HS141" s="15"/>
      <c r="HT141" s="15"/>
      <c r="HU141" s="15"/>
      <c r="HV141" s="15"/>
      <c r="HW141" s="15"/>
      <c r="HX141" s="15"/>
      <c r="HY141" s="15"/>
      <c r="HZ141" s="15"/>
      <c r="IA141" s="15"/>
      <c r="IB141" s="15"/>
      <c r="IC141" s="15"/>
      <c r="ID141" s="15"/>
      <c r="IE141" s="15"/>
      <c r="IF141" s="15"/>
      <c r="IG141" s="15"/>
      <c r="IH141" s="15"/>
      <c r="II141" s="15"/>
      <c r="IJ141" s="15"/>
      <c r="IK141" s="15"/>
      <c r="IL141" s="15"/>
      <c r="IM141" s="15"/>
      <c r="IN141" s="15"/>
      <c r="IO141" s="15"/>
      <c r="IP141" s="15"/>
      <c r="IQ141" s="15"/>
      <c r="IR141" s="15"/>
      <c r="IS141" s="15"/>
      <c r="IT141" s="15"/>
      <c r="IU141" s="15"/>
      <c r="IV141" s="15"/>
    </row>
    <row r="142" spans="1:256" s="119" customFormat="1" ht="12.75">
      <c r="A142" s="347"/>
      <c r="B142" s="361" t="s">
        <v>959</v>
      </c>
      <c r="C142" s="33" t="s">
        <v>689</v>
      </c>
      <c r="D142" s="170">
        <v>485</v>
      </c>
      <c r="E142" s="27">
        <v>425</v>
      </c>
      <c r="F142" s="312">
        <v>357</v>
      </c>
      <c r="G142" s="174">
        <f t="shared" si="7"/>
        <v>84</v>
      </c>
      <c r="H142" s="28"/>
      <c r="I142" s="28"/>
      <c r="J142" s="28"/>
      <c r="K142" s="28"/>
      <c r="L142" s="28"/>
      <c r="M142" s="28"/>
      <c r="N142" s="28"/>
      <c r="O142" s="80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  <c r="DX142" s="15"/>
      <c r="DY142" s="15"/>
      <c r="DZ142" s="15"/>
      <c r="EA142" s="15"/>
      <c r="EB142" s="15"/>
      <c r="EC142" s="15"/>
      <c r="ED142" s="15"/>
      <c r="EE142" s="15"/>
      <c r="EF142" s="15"/>
      <c r="EG142" s="15"/>
      <c r="EH142" s="15"/>
      <c r="EI142" s="15"/>
      <c r="EJ142" s="15"/>
      <c r="EK142" s="15"/>
      <c r="EL142" s="15"/>
      <c r="EM142" s="15"/>
      <c r="EN142" s="15"/>
      <c r="EO142" s="15"/>
      <c r="EP142" s="15"/>
      <c r="EQ142" s="15"/>
      <c r="ER142" s="15"/>
      <c r="ES142" s="15"/>
      <c r="ET142" s="15"/>
      <c r="EU142" s="15"/>
      <c r="EV142" s="15"/>
      <c r="EW142" s="15"/>
      <c r="EX142" s="15"/>
      <c r="EY142" s="15"/>
      <c r="EZ142" s="15"/>
      <c r="FA142" s="15"/>
      <c r="FB142" s="15"/>
      <c r="FC142" s="15"/>
      <c r="FD142" s="15"/>
      <c r="FE142" s="15"/>
      <c r="FF142" s="15"/>
      <c r="FG142" s="15"/>
      <c r="FH142" s="15"/>
      <c r="FI142" s="15"/>
      <c r="FJ142" s="15"/>
      <c r="FK142" s="15"/>
      <c r="FL142" s="15"/>
      <c r="FM142" s="15"/>
      <c r="FN142" s="15"/>
      <c r="FO142" s="15"/>
      <c r="FP142" s="15"/>
      <c r="FQ142" s="15"/>
      <c r="FR142" s="15"/>
      <c r="FS142" s="15"/>
      <c r="FT142" s="15"/>
      <c r="FU142" s="15"/>
      <c r="FV142" s="15"/>
      <c r="FW142" s="15"/>
      <c r="FX142" s="15"/>
      <c r="FY142" s="15"/>
      <c r="FZ142" s="15"/>
      <c r="GA142" s="15"/>
      <c r="GB142" s="15"/>
      <c r="GC142" s="15"/>
      <c r="GD142" s="15"/>
      <c r="GE142" s="15"/>
      <c r="GF142" s="15"/>
      <c r="GG142" s="15"/>
      <c r="GH142" s="15"/>
      <c r="GI142" s="15"/>
      <c r="GJ142" s="15"/>
      <c r="GK142" s="15"/>
      <c r="GL142" s="15"/>
      <c r="GM142" s="15"/>
      <c r="GN142" s="15"/>
      <c r="GO142" s="15"/>
      <c r="GP142" s="15"/>
      <c r="GQ142" s="15"/>
      <c r="GR142" s="15"/>
      <c r="GS142" s="15"/>
      <c r="GT142" s="15"/>
      <c r="GU142" s="15"/>
      <c r="GV142" s="15"/>
      <c r="GW142" s="15"/>
      <c r="GX142" s="15"/>
      <c r="GY142" s="15"/>
      <c r="GZ142" s="15"/>
      <c r="HA142" s="15"/>
      <c r="HB142" s="15"/>
      <c r="HC142" s="15"/>
      <c r="HD142" s="15"/>
      <c r="HE142" s="15"/>
      <c r="HF142" s="15"/>
      <c r="HG142" s="15"/>
      <c r="HH142" s="15"/>
      <c r="HI142" s="15"/>
      <c r="HJ142" s="15"/>
      <c r="HK142" s="15"/>
      <c r="HL142" s="15"/>
      <c r="HM142" s="15"/>
      <c r="HN142" s="15"/>
      <c r="HO142" s="15"/>
      <c r="HP142" s="15"/>
      <c r="HQ142" s="15"/>
      <c r="HR142" s="15"/>
      <c r="HS142" s="15"/>
      <c r="HT142" s="15"/>
      <c r="HU142" s="15"/>
      <c r="HV142" s="15"/>
      <c r="HW142" s="15"/>
      <c r="HX142" s="15"/>
      <c r="HY142" s="15"/>
      <c r="HZ142" s="15"/>
      <c r="IA142" s="15"/>
      <c r="IB142" s="15"/>
      <c r="IC142" s="15"/>
      <c r="ID142" s="15"/>
      <c r="IE142" s="15"/>
      <c r="IF142" s="15"/>
      <c r="IG142" s="15"/>
      <c r="IH142" s="15"/>
      <c r="II142" s="15"/>
      <c r="IJ142" s="15"/>
      <c r="IK142" s="15"/>
      <c r="IL142" s="15"/>
      <c r="IM142" s="15"/>
      <c r="IN142" s="15"/>
      <c r="IO142" s="15"/>
      <c r="IP142" s="15"/>
      <c r="IQ142" s="15"/>
      <c r="IR142" s="15"/>
      <c r="IS142" s="15"/>
      <c r="IT142" s="15"/>
      <c r="IU142" s="15"/>
      <c r="IV142" s="15"/>
    </row>
    <row r="143" spans="1:256" s="119" customFormat="1" ht="12.75">
      <c r="A143" s="347"/>
      <c r="B143" s="363">
        <v>3299</v>
      </c>
      <c r="C143" s="146" t="s">
        <v>543</v>
      </c>
      <c r="D143" s="172">
        <v>1100</v>
      </c>
      <c r="E143" s="172">
        <v>875</v>
      </c>
      <c r="F143" s="298">
        <v>247</v>
      </c>
      <c r="G143" s="174">
        <f t="shared" si="7"/>
        <v>28.22857142857143</v>
      </c>
      <c r="H143" s="28"/>
      <c r="I143" s="28"/>
      <c r="J143" s="28"/>
      <c r="K143" s="28"/>
      <c r="L143" s="28"/>
      <c r="M143" s="28"/>
      <c r="N143" s="28"/>
      <c r="O143" s="80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  <c r="DX143" s="15"/>
      <c r="DY143" s="15"/>
      <c r="DZ143" s="15"/>
      <c r="EA143" s="15"/>
      <c r="EB143" s="15"/>
      <c r="EC143" s="15"/>
      <c r="ED143" s="15"/>
      <c r="EE143" s="15"/>
      <c r="EF143" s="15"/>
      <c r="EG143" s="15"/>
      <c r="EH143" s="15"/>
      <c r="EI143" s="15"/>
      <c r="EJ143" s="15"/>
      <c r="EK143" s="15"/>
      <c r="EL143" s="15"/>
      <c r="EM143" s="15"/>
      <c r="EN143" s="15"/>
      <c r="EO143" s="15"/>
      <c r="EP143" s="15"/>
      <c r="EQ143" s="15"/>
      <c r="ER143" s="15"/>
      <c r="ES143" s="15"/>
      <c r="ET143" s="15"/>
      <c r="EU143" s="15"/>
      <c r="EV143" s="15"/>
      <c r="EW143" s="15"/>
      <c r="EX143" s="15"/>
      <c r="EY143" s="15"/>
      <c r="EZ143" s="15"/>
      <c r="FA143" s="15"/>
      <c r="FB143" s="15"/>
      <c r="FC143" s="15"/>
      <c r="FD143" s="15"/>
      <c r="FE143" s="15"/>
      <c r="FF143" s="15"/>
      <c r="FG143" s="15"/>
      <c r="FH143" s="15"/>
      <c r="FI143" s="15"/>
      <c r="FJ143" s="15"/>
      <c r="FK143" s="15"/>
      <c r="FL143" s="15"/>
      <c r="FM143" s="15"/>
      <c r="FN143" s="15"/>
      <c r="FO143" s="15"/>
      <c r="FP143" s="15"/>
      <c r="FQ143" s="15"/>
      <c r="FR143" s="15"/>
      <c r="FS143" s="15"/>
      <c r="FT143" s="15"/>
      <c r="FU143" s="15"/>
      <c r="FV143" s="15"/>
      <c r="FW143" s="15"/>
      <c r="FX143" s="15"/>
      <c r="FY143" s="15"/>
      <c r="FZ143" s="15"/>
      <c r="GA143" s="15"/>
      <c r="GB143" s="15"/>
      <c r="GC143" s="15"/>
      <c r="GD143" s="15"/>
      <c r="GE143" s="15"/>
      <c r="GF143" s="15"/>
      <c r="GG143" s="15"/>
      <c r="GH143" s="15"/>
      <c r="GI143" s="15"/>
      <c r="GJ143" s="15"/>
      <c r="GK143" s="15"/>
      <c r="GL143" s="15"/>
      <c r="GM143" s="15"/>
      <c r="GN143" s="15"/>
      <c r="GO143" s="15"/>
      <c r="GP143" s="15"/>
      <c r="GQ143" s="15"/>
      <c r="GR143" s="15"/>
      <c r="GS143" s="15"/>
      <c r="GT143" s="15"/>
      <c r="GU143" s="15"/>
      <c r="GV143" s="15"/>
      <c r="GW143" s="15"/>
      <c r="GX143" s="15"/>
      <c r="GY143" s="15"/>
      <c r="GZ143" s="15"/>
      <c r="HA143" s="15"/>
      <c r="HB143" s="15"/>
      <c r="HC143" s="15"/>
      <c r="HD143" s="15"/>
      <c r="HE143" s="15"/>
      <c r="HF143" s="15"/>
      <c r="HG143" s="15"/>
      <c r="HH143" s="15"/>
      <c r="HI143" s="15"/>
      <c r="HJ143" s="15"/>
      <c r="HK143" s="15"/>
      <c r="HL143" s="15"/>
      <c r="HM143" s="15"/>
      <c r="HN143" s="15"/>
      <c r="HO143" s="15"/>
      <c r="HP143" s="15"/>
      <c r="HQ143" s="15"/>
      <c r="HR143" s="15"/>
      <c r="HS143" s="15"/>
      <c r="HT143" s="15"/>
      <c r="HU143" s="15"/>
      <c r="HV143" s="15"/>
      <c r="HW143" s="15"/>
      <c r="HX143" s="15"/>
      <c r="HY143" s="15"/>
      <c r="HZ143" s="15"/>
      <c r="IA143" s="15"/>
      <c r="IB143" s="15"/>
      <c r="IC143" s="15"/>
      <c r="ID143" s="15"/>
      <c r="IE143" s="15"/>
      <c r="IF143" s="15"/>
      <c r="IG143" s="15"/>
      <c r="IH143" s="15"/>
      <c r="II143" s="15"/>
      <c r="IJ143" s="15"/>
      <c r="IK143" s="15"/>
      <c r="IL143" s="15"/>
      <c r="IM143" s="15"/>
      <c r="IN143" s="15"/>
      <c r="IO143" s="15"/>
      <c r="IP143" s="15"/>
      <c r="IQ143" s="15"/>
      <c r="IR143" s="15"/>
      <c r="IS143" s="15"/>
      <c r="IT143" s="15"/>
      <c r="IU143" s="15"/>
      <c r="IV143" s="15"/>
    </row>
    <row r="144" spans="1:256" s="119" customFormat="1" ht="12.75">
      <c r="A144" s="347"/>
      <c r="B144" s="361" t="s">
        <v>960</v>
      </c>
      <c r="C144" s="33" t="s">
        <v>544</v>
      </c>
      <c r="D144" s="170">
        <v>230</v>
      </c>
      <c r="E144" s="312">
        <v>230</v>
      </c>
      <c r="F144" s="312">
        <v>230</v>
      </c>
      <c r="G144" s="174">
        <f t="shared" si="7"/>
        <v>100</v>
      </c>
      <c r="H144" s="28"/>
      <c r="I144" s="28"/>
      <c r="J144" s="28"/>
      <c r="K144" s="28"/>
      <c r="L144" s="28"/>
      <c r="M144" s="28"/>
      <c r="N144" s="28"/>
      <c r="O144" s="80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5"/>
      <c r="EU144" s="15"/>
      <c r="EV144" s="15"/>
      <c r="EW144" s="15"/>
      <c r="EX144" s="15"/>
      <c r="EY144" s="15"/>
      <c r="EZ144" s="15"/>
      <c r="FA144" s="15"/>
      <c r="FB144" s="15"/>
      <c r="FC144" s="15"/>
      <c r="FD144" s="15"/>
      <c r="FE144" s="15"/>
      <c r="FF144" s="15"/>
      <c r="FG144" s="15"/>
      <c r="FH144" s="15"/>
      <c r="FI144" s="15"/>
      <c r="FJ144" s="15"/>
      <c r="FK144" s="15"/>
      <c r="FL144" s="15"/>
      <c r="FM144" s="15"/>
      <c r="FN144" s="15"/>
      <c r="FO144" s="15"/>
      <c r="FP144" s="15"/>
      <c r="FQ144" s="15"/>
      <c r="FR144" s="15"/>
      <c r="FS144" s="15"/>
      <c r="FT144" s="15"/>
      <c r="FU144" s="15"/>
      <c r="FV144" s="15"/>
      <c r="FW144" s="15"/>
      <c r="FX144" s="15"/>
      <c r="FY144" s="15"/>
      <c r="FZ144" s="15"/>
      <c r="GA144" s="15"/>
      <c r="GB144" s="15"/>
      <c r="GC144" s="15"/>
      <c r="GD144" s="15"/>
      <c r="GE144" s="15"/>
      <c r="GF144" s="15"/>
      <c r="GG144" s="15"/>
      <c r="GH144" s="15"/>
      <c r="GI144" s="15"/>
      <c r="GJ144" s="15"/>
      <c r="GK144" s="15"/>
      <c r="GL144" s="15"/>
      <c r="GM144" s="15"/>
      <c r="GN144" s="15"/>
      <c r="GO144" s="15"/>
      <c r="GP144" s="15"/>
      <c r="GQ144" s="15"/>
      <c r="GR144" s="15"/>
      <c r="GS144" s="15"/>
      <c r="GT144" s="15"/>
      <c r="GU144" s="15"/>
      <c r="GV144" s="15"/>
      <c r="GW144" s="15"/>
      <c r="GX144" s="15"/>
      <c r="GY144" s="15"/>
      <c r="GZ144" s="15"/>
      <c r="HA144" s="15"/>
      <c r="HB144" s="15"/>
      <c r="HC144" s="15"/>
      <c r="HD144" s="15"/>
      <c r="HE144" s="15"/>
      <c r="HF144" s="15"/>
      <c r="HG144" s="15"/>
      <c r="HH144" s="15"/>
      <c r="HI144" s="15"/>
      <c r="HJ144" s="15"/>
      <c r="HK144" s="15"/>
      <c r="HL144" s="15"/>
      <c r="HM144" s="15"/>
      <c r="HN144" s="15"/>
      <c r="HO144" s="15"/>
      <c r="HP144" s="15"/>
      <c r="HQ144" s="15"/>
      <c r="HR144" s="15"/>
      <c r="HS144" s="15"/>
      <c r="HT144" s="15"/>
      <c r="HU144" s="15"/>
      <c r="HV144" s="15"/>
      <c r="HW144" s="15"/>
      <c r="HX144" s="15"/>
      <c r="HY144" s="15"/>
      <c r="HZ144" s="15"/>
      <c r="IA144" s="15"/>
      <c r="IB144" s="15"/>
      <c r="IC144" s="15"/>
      <c r="ID144" s="15"/>
      <c r="IE144" s="15"/>
      <c r="IF144" s="15"/>
      <c r="IG144" s="15"/>
      <c r="IH144" s="15"/>
      <c r="II144" s="15"/>
      <c r="IJ144" s="15"/>
      <c r="IK144" s="15"/>
      <c r="IL144" s="15"/>
      <c r="IM144" s="15"/>
      <c r="IN144" s="15"/>
      <c r="IO144" s="15"/>
      <c r="IP144" s="15"/>
      <c r="IQ144" s="15"/>
      <c r="IR144" s="15"/>
      <c r="IS144" s="15"/>
      <c r="IT144" s="15"/>
      <c r="IU144" s="15"/>
      <c r="IV144" s="15"/>
    </row>
    <row r="145" spans="1:256" s="119" customFormat="1" ht="12.75">
      <c r="A145" s="347"/>
      <c r="B145" s="362" t="s">
        <v>958</v>
      </c>
      <c r="C145" s="146" t="s">
        <v>545</v>
      </c>
      <c r="D145" s="172">
        <v>13115</v>
      </c>
      <c r="E145" s="332">
        <v>12949</v>
      </c>
      <c r="F145" s="332">
        <v>10822</v>
      </c>
      <c r="G145" s="174">
        <f>F145/E145*100</f>
        <v>83.57402115993513</v>
      </c>
      <c r="H145" s="28"/>
      <c r="I145" s="28"/>
      <c r="J145" s="28"/>
      <c r="K145" s="28"/>
      <c r="L145" s="28"/>
      <c r="M145" s="28"/>
      <c r="N145" s="28"/>
      <c r="O145" s="80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  <c r="DX145" s="15"/>
      <c r="DY145" s="15"/>
      <c r="DZ145" s="15"/>
      <c r="EA145" s="15"/>
      <c r="EB145" s="15"/>
      <c r="EC145" s="15"/>
      <c r="ED145" s="15"/>
      <c r="EE145" s="15"/>
      <c r="EF145" s="15"/>
      <c r="EG145" s="15"/>
      <c r="EH145" s="15"/>
      <c r="EI145" s="15"/>
      <c r="EJ145" s="15"/>
      <c r="EK145" s="15"/>
      <c r="EL145" s="15"/>
      <c r="EM145" s="15"/>
      <c r="EN145" s="15"/>
      <c r="EO145" s="15"/>
      <c r="EP145" s="15"/>
      <c r="EQ145" s="15"/>
      <c r="ER145" s="15"/>
      <c r="ES145" s="15"/>
      <c r="ET145" s="15"/>
      <c r="EU145" s="15"/>
      <c r="EV145" s="15"/>
      <c r="EW145" s="15"/>
      <c r="EX145" s="15"/>
      <c r="EY145" s="15"/>
      <c r="EZ145" s="15"/>
      <c r="FA145" s="15"/>
      <c r="FB145" s="15"/>
      <c r="FC145" s="15"/>
      <c r="FD145" s="15"/>
      <c r="FE145" s="15"/>
      <c r="FF145" s="15"/>
      <c r="FG145" s="15"/>
      <c r="FH145" s="15"/>
      <c r="FI145" s="15"/>
      <c r="FJ145" s="15"/>
      <c r="FK145" s="15"/>
      <c r="FL145" s="15"/>
      <c r="FM145" s="15"/>
      <c r="FN145" s="15"/>
      <c r="FO145" s="15"/>
      <c r="FP145" s="15"/>
      <c r="FQ145" s="15"/>
      <c r="FR145" s="15"/>
      <c r="FS145" s="15"/>
      <c r="FT145" s="15"/>
      <c r="FU145" s="15"/>
      <c r="FV145" s="15"/>
      <c r="FW145" s="15"/>
      <c r="FX145" s="15"/>
      <c r="FY145" s="15"/>
      <c r="FZ145" s="15"/>
      <c r="GA145" s="15"/>
      <c r="GB145" s="15"/>
      <c r="GC145" s="15"/>
      <c r="GD145" s="15"/>
      <c r="GE145" s="15"/>
      <c r="GF145" s="15"/>
      <c r="GG145" s="15"/>
      <c r="GH145" s="15"/>
      <c r="GI145" s="15"/>
      <c r="GJ145" s="15"/>
      <c r="GK145" s="15"/>
      <c r="GL145" s="15"/>
      <c r="GM145" s="15"/>
      <c r="GN145" s="15"/>
      <c r="GO145" s="15"/>
      <c r="GP145" s="15"/>
      <c r="GQ145" s="15"/>
      <c r="GR145" s="15"/>
      <c r="GS145" s="15"/>
      <c r="GT145" s="15"/>
      <c r="GU145" s="15"/>
      <c r="GV145" s="15"/>
      <c r="GW145" s="15"/>
      <c r="GX145" s="15"/>
      <c r="GY145" s="15"/>
      <c r="GZ145" s="15"/>
      <c r="HA145" s="15"/>
      <c r="HB145" s="15"/>
      <c r="HC145" s="15"/>
      <c r="HD145" s="15"/>
      <c r="HE145" s="15"/>
      <c r="HF145" s="15"/>
      <c r="HG145" s="15"/>
      <c r="HH145" s="15"/>
      <c r="HI145" s="15"/>
      <c r="HJ145" s="15"/>
      <c r="HK145" s="15"/>
      <c r="HL145" s="15"/>
      <c r="HM145" s="15"/>
      <c r="HN145" s="15"/>
      <c r="HO145" s="15"/>
      <c r="HP145" s="15"/>
      <c r="HQ145" s="15"/>
      <c r="HR145" s="15"/>
      <c r="HS145" s="15"/>
      <c r="HT145" s="15"/>
      <c r="HU145" s="15"/>
      <c r="HV145" s="15"/>
      <c r="HW145" s="15"/>
      <c r="HX145" s="15"/>
      <c r="HY145" s="15"/>
      <c r="HZ145" s="15"/>
      <c r="IA145" s="15"/>
      <c r="IB145" s="15"/>
      <c r="IC145" s="15"/>
      <c r="ID145" s="15"/>
      <c r="IE145" s="15"/>
      <c r="IF145" s="15"/>
      <c r="IG145" s="15"/>
      <c r="IH145" s="15"/>
      <c r="II145" s="15"/>
      <c r="IJ145" s="15"/>
      <c r="IK145" s="15"/>
      <c r="IL145" s="15"/>
      <c r="IM145" s="15"/>
      <c r="IN145" s="15"/>
      <c r="IO145" s="15"/>
      <c r="IP145" s="15"/>
      <c r="IQ145" s="15"/>
      <c r="IR145" s="15"/>
      <c r="IS145" s="15"/>
      <c r="IT145" s="15"/>
      <c r="IU145" s="15"/>
      <c r="IV145" s="15"/>
    </row>
    <row r="146" spans="1:256" s="119" customFormat="1" ht="12.75">
      <c r="A146" s="347"/>
      <c r="B146" s="362" t="s">
        <v>497</v>
      </c>
      <c r="C146" s="146" t="s">
        <v>649</v>
      </c>
      <c r="D146" s="172">
        <v>0</v>
      </c>
      <c r="E146" s="332">
        <v>184</v>
      </c>
      <c r="F146" s="332">
        <v>184</v>
      </c>
      <c r="G146" s="174">
        <f>F146/E146*100</f>
        <v>100</v>
      </c>
      <c r="H146" s="28"/>
      <c r="I146" s="28"/>
      <c r="J146" s="28"/>
      <c r="K146" s="28"/>
      <c r="L146" s="28"/>
      <c r="M146" s="28"/>
      <c r="N146" s="28"/>
      <c r="O146" s="80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  <c r="DX146" s="15"/>
      <c r="DY146" s="15"/>
      <c r="DZ146" s="15"/>
      <c r="EA146" s="15"/>
      <c r="EB146" s="15"/>
      <c r="EC146" s="15"/>
      <c r="ED146" s="15"/>
      <c r="EE146" s="15"/>
      <c r="EF146" s="15"/>
      <c r="EG146" s="15"/>
      <c r="EH146" s="15"/>
      <c r="EI146" s="15"/>
      <c r="EJ146" s="15"/>
      <c r="EK146" s="15"/>
      <c r="EL146" s="15"/>
      <c r="EM146" s="15"/>
      <c r="EN146" s="15"/>
      <c r="EO146" s="15"/>
      <c r="EP146" s="15"/>
      <c r="EQ146" s="15"/>
      <c r="ER146" s="15"/>
      <c r="ES146" s="15"/>
      <c r="ET146" s="15"/>
      <c r="EU146" s="15"/>
      <c r="EV146" s="15"/>
      <c r="EW146" s="15"/>
      <c r="EX146" s="15"/>
      <c r="EY146" s="15"/>
      <c r="EZ146" s="15"/>
      <c r="FA146" s="15"/>
      <c r="FB146" s="15"/>
      <c r="FC146" s="15"/>
      <c r="FD146" s="15"/>
      <c r="FE146" s="15"/>
      <c r="FF146" s="15"/>
      <c r="FG146" s="15"/>
      <c r="FH146" s="15"/>
      <c r="FI146" s="15"/>
      <c r="FJ146" s="15"/>
      <c r="FK146" s="15"/>
      <c r="FL146" s="15"/>
      <c r="FM146" s="15"/>
      <c r="FN146" s="15"/>
      <c r="FO146" s="15"/>
      <c r="FP146" s="15"/>
      <c r="FQ146" s="15"/>
      <c r="FR146" s="15"/>
      <c r="FS146" s="15"/>
      <c r="FT146" s="15"/>
      <c r="FU146" s="15"/>
      <c r="FV146" s="15"/>
      <c r="FW146" s="15"/>
      <c r="FX146" s="15"/>
      <c r="FY146" s="15"/>
      <c r="FZ146" s="15"/>
      <c r="GA146" s="15"/>
      <c r="GB146" s="15"/>
      <c r="GC146" s="15"/>
      <c r="GD146" s="15"/>
      <c r="GE146" s="15"/>
      <c r="GF146" s="15"/>
      <c r="GG146" s="15"/>
      <c r="GH146" s="15"/>
      <c r="GI146" s="15"/>
      <c r="GJ146" s="15"/>
      <c r="GK146" s="15"/>
      <c r="GL146" s="15"/>
      <c r="GM146" s="15"/>
      <c r="GN146" s="15"/>
      <c r="GO146" s="15"/>
      <c r="GP146" s="15"/>
      <c r="GQ146" s="15"/>
      <c r="GR146" s="15"/>
      <c r="GS146" s="15"/>
      <c r="GT146" s="15"/>
      <c r="GU146" s="15"/>
      <c r="GV146" s="15"/>
      <c r="GW146" s="15"/>
      <c r="GX146" s="15"/>
      <c r="GY146" s="15"/>
      <c r="GZ146" s="15"/>
      <c r="HA146" s="15"/>
      <c r="HB146" s="15"/>
      <c r="HC146" s="15"/>
      <c r="HD146" s="15"/>
      <c r="HE146" s="15"/>
      <c r="HF146" s="15"/>
      <c r="HG146" s="15"/>
      <c r="HH146" s="15"/>
      <c r="HI146" s="15"/>
      <c r="HJ146" s="15"/>
      <c r="HK146" s="15"/>
      <c r="HL146" s="15"/>
      <c r="HM146" s="15"/>
      <c r="HN146" s="15"/>
      <c r="HO146" s="15"/>
      <c r="HP146" s="15"/>
      <c r="HQ146" s="15"/>
      <c r="HR146" s="15"/>
      <c r="HS146" s="15"/>
      <c r="HT146" s="15"/>
      <c r="HU146" s="15"/>
      <c r="HV146" s="15"/>
      <c r="HW146" s="15"/>
      <c r="HX146" s="15"/>
      <c r="HY146" s="15"/>
      <c r="HZ146" s="15"/>
      <c r="IA146" s="15"/>
      <c r="IB146" s="15"/>
      <c r="IC146" s="15"/>
      <c r="ID146" s="15"/>
      <c r="IE146" s="15"/>
      <c r="IF146" s="15"/>
      <c r="IG146" s="15"/>
      <c r="IH146" s="15"/>
      <c r="II146" s="15"/>
      <c r="IJ146" s="15"/>
      <c r="IK146" s="15"/>
      <c r="IL146" s="15"/>
      <c r="IM146" s="15"/>
      <c r="IN146" s="15"/>
      <c r="IO146" s="15"/>
      <c r="IP146" s="15"/>
      <c r="IQ146" s="15"/>
      <c r="IR146" s="15"/>
      <c r="IS146" s="15"/>
      <c r="IT146" s="15"/>
      <c r="IU146" s="15"/>
      <c r="IV146" s="15"/>
    </row>
    <row r="147" spans="1:256" s="119" customFormat="1" ht="24" customHeight="1">
      <c r="A147" s="347"/>
      <c r="B147" s="145" t="s">
        <v>959</v>
      </c>
      <c r="C147" s="373" t="s">
        <v>648</v>
      </c>
      <c r="D147" s="172">
        <v>0</v>
      </c>
      <c r="E147" s="171">
        <v>20</v>
      </c>
      <c r="F147" s="298">
        <v>20</v>
      </c>
      <c r="G147" s="174">
        <f>F147/E147*100</f>
        <v>100</v>
      </c>
      <c r="H147" s="28"/>
      <c r="I147" s="28"/>
      <c r="J147" s="28"/>
      <c r="K147" s="28"/>
      <c r="L147" s="28"/>
      <c r="M147" s="28"/>
      <c r="N147" s="28"/>
      <c r="O147" s="80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  <c r="DX147" s="15"/>
      <c r="DY147" s="15"/>
      <c r="DZ147" s="15"/>
      <c r="EA147" s="15"/>
      <c r="EB147" s="15"/>
      <c r="EC147" s="15"/>
      <c r="ED147" s="15"/>
      <c r="EE147" s="15"/>
      <c r="EF147" s="15"/>
      <c r="EG147" s="15"/>
      <c r="EH147" s="15"/>
      <c r="EI147" s="15"/>
      <c r="EJ147" s="15"/>
      <c r="EK147" s="15"/>
      <c r="EL147" s="15"/>
      <c r="EM147" s="15"/>
      <c r="EN147" s="15"/>
      <c r="EO147" s="15"/>
      <c r="EP147" s="15"/>
      <c r="EQ147" s="15"/>
      <c r="ER147" s="15"/>
      <c r="ES147" s="15"/>
      <c r="ET147" s="15"/>
      <c r="EU147" s="15"/>
      <c r="EV147" s="15"/>
      <c r="EW147" s="15"/>
      <c r="EX147" s="15"/>
      <c r="EY147" s="15"/>
      <c r="EZ147" s="15"/>
      <c r="FA147" s="15"/>
      <c r="FB147" s="15"/>
      <c r="FC147" s="15"/>
      <c r="FD147" s="15"/>
      <c r="FE147" s="15"/>
      <c r="FF147" s="15"/>
      <c r="FG147" s="15"/>
      <c r="FH147" s="15"/>
      <c r="FI147" s="15"/>
      <c r="FJ147" s="15"/>
      <c r="FK147" s="15"/>
      <c r="FL147" s="15"/>
      <c r="FM147" s="15"/>
      <c r="FN147" s="15"/>
      <c r="FO147" s="15"/>
      <c r="FP147" s="15"/>
      <c r="FQ147" s="15"/>
      <c r="FR147" s="15"/>
      <c r="FS147" s="15"/>
      <c r="FT147" s="15"/>
      <c r="FU147" s="15"/>
      <c r="FV147" s="15"/>
      <c r="FW147" s="15"/>
      <c r="FX147" s="15"/>
      <c r="FY147" s="15"/>
      <c r="FZ147" s="15"/>
      <c r="GA147" s="15"/>
      <c r="GB147" s="15"/>
      <c r="GC147" s="15"/>
      <c r="GD147" s="15"/>
      <c r="GE147" s="15"/>
      <c r="GF147" s="15"/>
      <c r="GG147" s="15"/>
      <c r="GH147" s="15"/>
      <c r="GI147" s="15"/>
      <c r="GJ147" s="15"/>
      <c r="GK147" s="15"/>
      <c r="GL147" s="15"/>
      <c r="GM147" s="15"/>
      <c r="GN147" s="15"/>
      <c r="GO147" s="15"/>
      <c r="GP147" s="15"/>
      <c r="GQ147" s="15"/>
      <c r="GR147" s="15"/>
      <c r="GS147" s="15"/>
      <c r="GT147" s="15"/>
      <c r="GU147" s="15"/>
      <c r="GV147" s="15"/>
      <c r="GW147" s="15"/>
      <c r="GX147" s="15"/>
      <c r="GY147" s="15"/>
      <c r="GZ147" s="15"/>
      <c r="HA147" s="15"/>
      <c r="HB147" s="15"/>
      <c r="HC147" s="15"/>
      <c r="HD147" s="15"/>
      <c r="HE147" s="15"/>
      <c r="HF147" s="15"/>
      <c r="HG147" s="15"/>
      <c r="HH147" s="15"/>
      <c r="HI147" s="15"/>
      <c r="HJ147" s="15"/>
      <c r="HK147" s="15"/>
      <c r="HL147" s="15"/>
      <c r="HM147" s="15"/>
      <c r="HN147" s="15"/>
      <c r="HO147" s="15"/>
      <c r="HP147" s="15"/>
      <c r="HQ147" s="15"/>
      <c r="HR147" s="15"/>
      <c r="HS147" s="15"/>
      <c r="HT147" s="15"/>
      <c r="HU147" s="15"/>
      <c r="HV147" s="15"/>
      <c r="HW147" s="15"/>
      <c r="HX147" s="15"/>
      <c r="HY147" s="15"/>
      <c r="HZ147" s="15"/>
      <c r="IA147" s="15"/>
      <c r="IB147" s="15"/>
      <c r="IC147" s="15"/>
      <c r="ID147" s="15"/>
      <c r="IE147" s="15"/>
      <c r="IF147" s="15"/>
      <c r="IG147" s="15"/>
      <c r="IH147" s="15"/>
      <c r="II147" s="15"/>
      <c r="IJ147" s="15"/>
      <c r="IK147" s="15"/>
      <c r="IL147" s="15"/>
      <c r="IM147" s="15"/>
      <c r="IN147" s="15"/>
      <c r="IO147" s="15"/>
      <c r="IP147" s="15"/>
      <c r="IQ147" s="15"/>
      <c r="IR147" s="15"/>
      <c r="IS147" s="15"/>
      <c r="IT147" s="15"/>
      <c r="IU147" s="15"/>
      <c r="IV147" s="15"/>
    </row>
    <row r="148" spans="1:256" s="119" customFormat="1" ht="14.25" customHeight="1">
      <c r="A148" s="347"/>
      <c r="B148" s="145" t="s">
        <v>959</v>
      </c>
      <c r="C148" s="373" t="s">
        <v>480</v>
      </c>
      <c r="D148" s="172">
        <v>0</v>
      </c>
      <c r="E148" s="171">
        <v>830</v>
      </c>
      <c r="F148" s="298">
        <v>0</v>
      </c>
      <c r="G148" s="174">
        <v>0</v>
      </c>
      <c r="H148" s="28"/>
      <c r="I148" s="28"/>
      <c r="J148" s="28"/>
      <c r="K148" s="28"/>
      <c r="L148" s="28"/>
      <c r="M148" s="28"/>
      <c r="N148" s="28"/>
      <c r="O148" s="80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  <c r="DX148" s="15"/>
      <c r="DY148" s="15"/>
      <c r="DZ148" s="15"/>
      <c r="EA148" s="15"/>
      <c r="EB148" s="15"/>
      <c r="EC148" s="15"/>
      <c r="ED148" s="15"/>
      <c r="EE148" s="15"/>
      <c r="EF148" s="15"/>
      <c r="EG148" s="15"/>
      <c r="EH148" s="15"/>
      <c r="EI148" s="15"/>
      <c r="EJ148" s="15"/>
      <c r="EK148" s="15"/>
      <c r="EL148" s="15"/>
      <c r="EM148" s="15"/>
      <c r="EN148" s="15"/>
      <c r="EO148" s="15"/>
      <c r="EP148" s="15"/>
      <c r="EQ148" s="15"/>
      <c r="ER148" s="15"/>
      <c r="ES148" s="15"/>
      <c r="ET148" s="15"/>
      <c r="EU148" s="15"/>
      <c r="EV148" s="15"/>
      <c r="EW148" s="15"/>
      <c r="EX148" s="15"/>
      <c r="EY148" s="15"/>
      <c r="EZ148" s="15"/>
      <c r="FA148" s="15"/>
      <c r="FB148" s="15"/>
      <c r="FC148" s="15"/>
      <c r="FD148" s="15"/>
      <c r="FE148" s="15"/>
      <c r="FF148" s="15"/>
      <c r="FG148" s="15"/>
      <c r="FH148" s="15"/>
      <c r="FI148" s="15"/>
      <c r="FJ148" s="15"/>
      <c r="FK148" s="15"/>
      <c r="FL148" s="15"/>
      <c r="FM148" s="15"/>
      <c r="FN148" s="15"/>
      <c r="FO148" s="15"/>
      <c r="FP148" s="15"/>
      <c r="FQ148" s="15"/>
      <c r="FR148" s="15"/>
      <c r="FS148" s="15"/>
      <c r="FT148" s="15"/>
      <c r="FU148" s="15"/>
      <c r="FV148" s="15"/>
      <c r="FW148" s="15"/>
      <c r="FX148" s="15"/>
      <c r="FY148" s="15"/>
      <c r="FZ148" s="15"/>
      <c r="GA148" s="15"/>
      <c r="GB148" s="15"/>
      <c r="GC148" s="15"/>
      <c r="GD148" s="15"/>
      <c r="GE148" s="15"/>
      <c r="GF148" s="15"/>
      <c r="GG148" s="15"/>
      <c r="GH148" s="15"/>
      <c r="GI148" s="15"/>
      <c r="GJ148" s="15"/>
      <c r="GK148" s="15"/>
      <c r="GL148" s="15"/>
      <c r="GM148" s="15"/>
      <c r="GN148" s="15"/>
      <c r="GO148" s="15"/>
      <c r="GP148" s="15"/>
      <c r="GQ148" s="15"/>
      <c r="GR148" s="15"/>
      <c r="GS148" s="15"/>
      <c r="GT148" s="15"/>
      <c r="GU148" s="15"/>
      <c r="GV148" s="15"/>
      <c r="GW148" s="15"/>
      <c r="GX148" s="15"/>
      <c r="GY148" s="15"/>
      <c r="GZ148" s="15"/>
      <c r="HA148" s="15"/>
      <c r="HB148" s="15"/>
      <c r="HC148" s="15"/>
      <c r="HD148" s="15"/>
      <c r="HE148" s="15"/>
      <c r="HF148" s="15"/>
      <c r="HG148" s="15"/>
      <c r="HH148" s="15"/>
      <c r="HI148" s="15"/>
      <c r="HJ148" s="15"/>
      <c r="HK148" s="15"/>
      <c r="HL148" s="15"/>
      <c r="HM148" s="15"/>
      <c r="HN148" s="15"/>
      <c r="HO148" s="15"/>
      <c r="HP148" s="15"/>
      <c r="HQ148" s="15"/>
      <c r="HR148" s="15"/>
      <c r="HS148" s="15"/>
      <c r="HT148" s="15"/>
      <c r="HU148" s="15"/>
      <c r="HV148" s="15"/>
      <c r="HW148" s="15"/>
      <c r="HX148" s="15"/>
      <c r="HY148" s="15"/>
      <c r="HZ148" s="15"/>
      <c r="IA148" s="15"/>
      <c r="IB148" s="15"/>
      <c r="IC148" s="15"/>
      <c r="ID148" s="15"/>
      <c r="IE148" s="15"/>
      <c r="IF148" s="15"/>
      <c r="IG148" s="15"/>
      <c r="IH148" s="15"/>
      <c r="II148" s="15"/>
      <c r="IJ148" s="15"/>
      <c r="IK148" s="15"/>
      <c r="IL148" s="15"/>
      <c r="IM148" s="15"/>
      <c r="IN148" s="15"/>
      <c r="IO148" s="15"/>
      <c r="IP148" s="15"/>
      <c r="IQ148" s="15"/>
      <c r="IR148" s="15"/>
      <c r="IS148" s="15"/>
      <c r="IT148" s="15"/>
      <c r="IU148" s="15"/>
      <c r="IV148" s="15"/>
    </row>
    <row r="149" spans="1:256" s="119" customFormat="1" ht="14.25" customHeight="1">
      <c r="A149" s="347"/>
      <c r="B149" s="145" t="s">
        <v>958</v>
      </c>
      <c r="C149" s="373" t="s">
        <v>479</v>
      </c>
      <c r="D149" s="172">
        <v>0</v>
      </c>
      <c r="E149" s="171">
        <v>100</v>
      </c>
      <c r="F149" s="298">
        <v>50</v>
      </c>
      <c r="G149" s="174">
        <v>0</v>
      </c>
      <c r="H149" s="28"/>
      <c r="I149" s="28"/>
      <c r="J149" s="28"/>
      <c r="K149" s="28"/>
      <c r="L149" s="28"/>
      <c r="M149" s="28"/>
      <c r="N149" s="28"/>
      <c r="O149" s="80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  <c r="DX149" s="15"/>
      <c r="DY149" s="15"/>
      <c r="DZ149" s="15"/>
      <c r="EA149" s="15"/>
      <c r="EB149" s="15"/>
      <c r="EC149" s="15"/>
      <c r="ED149" s="15"/>
      <c r="EE149" s="15"/>
      <c r="EF149" s="15"/>
      <c r="EG149" s="15"/>
      <c r="EH149" s="15"/>
      <c r="EI149" s="15"/>
      <c r="EJ149" s="15"/>
      <c r="EK149" s="15"/>
      <c r="EL149" s="15"/>
      <c r="EM149" s="15"/>
      <c r="EN149" s="15"/>
      <c r="EO149" s="15"/>
      <c r="EP149" s="15"/>
      <c r="EQ149" s="15"/>
      <c r="ER149" s="15"/>
      <c r="ES149" s="15"/>
      <c r="ET149" s="15"/>
      <c r="EU149" s="15"/>
      <c r="EV149" s="15"/>
      <c r="EW149" s="15"/>
      <c r="EX149" s="15"/>
      <c r="EY149" s="15"/>
      <c r="EZ149" s="15"/>
      <c r="FA149" s="15"/>
      <c r="FB149" s="15"/>
      <c r="FC149" s="15"/>
      <c r="FD149" s="15"/>
      <c r="FE149" s="15"/>
      <c r="FF149" s="15"/>
      <c r="FG149" s="15"/>
      <c r="FH149" s="15"/>
      <c r="FI149" s="15"/>
      <c r="FJ149" s="15"/>
      <c r="FK149" s="15"/>
      <c r="FL149" s="15"/>
      <c r="FM149" s="15"/>
      <c r="FN149" s="15"/>
      <c r="FO149" s="15"/>
      <c r="FP149" s="15"/>
      <c r="FQ149" s="15"/>
      <c r="FR149" s="15"/>
      <c r="FS149" s="15"/>
      <c r="FT149" s="15"/>
      <c r="FU149" s="15"/>
      <c r="FV149" s="15"/>
      <c r="FW149" s="15"/>
      <c r="FX149" s="15"/>
      <c r="FY149" s="15"/>
      <c r="FZ149" s="15"/>
      <c r="GA149" s="15"/>
      <c r="GB149" s="15"/>
      <c r="GC149" s="15"/>
      <c r="GD149" s="15"/>
      <c r="GE149" s="15"/>
      <c r="GF149" s="15"/>
      <c r="GG149" s="15"/>
      <c r="GH149" s="15"/>
      <c r="GI149" s="15"/>
      <c r="GJ149" s="15"/>
      <c r="GK149" s="15"/>
      <c r="GL149" s="15"/>
      <c r="GM149" s="15"/>
      <c r="GN149" s="15"/>
      <c r="GO149" s="15"/>
      <c r="GP149" s="15"/>
      <c r="GQ149" s="15"/>
      <c r="GR149" s="15"/>
      <c r="GS149" s="15"/>
      <c r="GT149" s="15"/>
      <c r="GU149" s="15"/>
      <c r="GV149" s="15"/>
      <c r="GW149" s="15"/>
      <c r="GX149" s="15"/>
      <c r="GY149" s="15"/>
      <c r="GZ149" s="15"/>
      <c r="HA149" s="15"/>
      <c r="HB149" s="15"/>
      <c r="HC149" s="15"/>
      <c r="HD149" s="15"/>
      <c r="HE149" s="15"/>
      <c r="HF149" s="15"/>
      <c r="HG149" s="15"/>
      <c r="HH149" s="15"/>
      <c r="HI149" s="15"/>
      <c r="HJ149" s="15"/>
      <c r="HK149" s="15"/>
      <c r="HL149" s="15"/>
      <c r="HM149" s="15"/>
      <c r="HN149" s="15"/>
      <c r="HO149" s="15"/>
      <c r="HP149" s="15"/>
      <c r="HQ149" s="15"/>
      <c r="HR149" s="15"/>
      <c r="HS149" s="15"/>
      <c r="HT149" s="15"/>
      <c r="HU149" s="15"/>
      <c r="HV149" s="15"/>
      <c r="HW149" s="15"/>
      <c r="HX149" s="15"/>
      <c r="HY149" s="15"/>
      <c r="HZ149" s="15"/>
      <c r="IA149" s="15"/>
      <c r="IB149" s="15"/>
      <c r="IC149" s="15"/>
      <c r="ID149" s="15"/>
      <c r="IE149" s="15"/>
      <c r="IF149" s="15"/>
      <c r="IG149" s="15"/>
      <c r="IH149" s="15"/>
      <c r="II149" s="15"/>
      <c r="IJ149" s="15"/>
      <c r="IK149" s="15"/>
      <c r="IL149" s="15"/>
      <c r="IM149" s="15"/>
      <c r="IN149" s="15"/>
      <c r="IO149" s="15"/>
      <c r="IP149" s="15"/>
      <c r="IQ149" s="15"/>
      <c r="IR149" s="15"/>
      <c r="IS149" s="15"/>
      <c r="IT149" s="15"/>
      <c r="IU149" s="15"/>
      <c r="IV149" s="15"/>
    </row>
    <row r="150" spans="1:256" s="119" customFormat="1" ht="12.75">
      <c r="A150" s="812" t="s">
        <v>906</v>
      </c>
      <c r="B150" s="813"/>
      <c r="C150" s="814"/>
      <c r="D150" s="327">
        <f>SUM(D137:D149)</f>
        <v>17020</v>
      </c>
      <c r="E150" s="327">
        <f>SUM(E137:E149)</f>
        <v>18389</v>
      </c>
      <c r="F150" s="327">
        <f>SUM(F137:F149)</f>
        <v>13476</v>
      </c>
      <c r="G150" s="118">
        <f t="shared" si="7"/>
        <v>73.28294088857469</v>
      </c>
      <c r="H150" s="123" t="s">
        <v>151</v>
      </c>
      <c r="I150" s="28"/>
      <c r="J150" s="28"/>
      <c r="K150" s="28"/>
      <c r="L150" s="28"/>
      <c r="M150" s="28"/>
      <c r="N150" s="28"/>
      <c r="O150" s="80" t="s">
        <v>166</v>
      </c>
      <c r="P150" s="80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  <c r="DX150" s="15"/>
      <c r="DY150" s="15"/>
      <c r="DZ150" s="15"/>
      <c r="EA150" s="15"/>
      <c r="EB150" s="15"/>
      <c r="EC150" s="15"/>
      <c r="ED150" s="15"/>
      <c r="EE150" s="15"/>
      <c r="EF150" s="15"/>
      <c r="EG150" s="15"/>
      <c r="EH150" s="15"/>
      <c r="EI150" s="15"/>
      <c r="EJ150" s="15"/>
      <c r="EK150" s="15"/>
      <c r="EL150" s="15"/>
      <c r="EM150" s="15"/>
      <c r="EN150" s="15"/>
      <c r="EO150" s="15"/>
      <c r="EP150" s="15"/>
      <c r="EQ150" s="15"/>
      <c r="ER150" s="15"/>
      <c r="ES150" s="15"/>
      <c r="ET150" s="15"/>
      <c r="EU150" s="15"/>
      <c r="EV150" s="15"/>
      <c r="EW150" s="15"/>
      <c r="EX150" s="15"/>
      <c r="EY150" s="15"/>
      <c r="EZ150" s="15"/>
      <c r="FA150" s="15"/>
      <c r="FB150" s="15"/>
      <c r="FC150" s="15"/>
      <c r="FD150" s="15"/>
      <c r="FE150" s="15"/>
      <c r="FF150" s="15"/>
      <c r="FG150" s="15"/>
      <c r="FH150" s="15"/>
      <c r="FI150" s="15"/>
      <c r="FJ150" s="15"/>
      <c r="FK150" s="15"/>
      <c r="FL150" s="15"/>
      <c r="FM150" s="15"/>
      <c r="FN150" s="15"/>
      <c r="FO150" s="15"/>
      <c r="FP150" s="15"/>
      <c r="FQ150" s="15"/>
      <c r="FR150" s="15"/>
      <c r="FS150" s="15"/>
      <c r="FT150" s="15"/>
      <c r="FU150" s="15"/>
      <c r="FV150" s="15"/>
      <c r="FW150" s="15"/>
      <c r="FX150" s="15"/>
      <c r="FY150" s="15"/>
      <c r="FZ150" s="15"/>
      <c r="GA150" s="15"/>
      <c r="GB150" s="15"/>
      <c r="GC150" s="15"/>
      <c r="GD150" s="15"/>
      <c r="GE150" s="15"/>
      <c r="GF150" s="15"/>
      <c r="GG150" s="15"/>
      <c r="GH150" s="15"/>
      <c r="GI150" s="15"/>
      <c r="GJ150" s="15"/>
      <c r="GK150" s="15"/>
      <c r="GL150" s="15"/>
      <c r="GM150" s="15"/>
      <c r="GN150" s="15"/>
      <c r="GO150" s="15"/>
      <c r="GP150" s="15"/>
      <c r="GQ150" s="15"/>
      <c r="GR150" s="15"/>
      <c r="GS150" s="15"/>
      <c r="GT150" s="15"/>
      <c r="GU150" s="15"/>
      <c r="GV150" s="15"/>
      <c r="GW150" s="15"/>
      <c r="GX150" s="15"/>
      <c r="GY150" s="15"/>
      <c r="GZ150" s="15"/>
      <c r="HA150" s="15"/>
      <c r="HB150" s="15"/>
      <c r="HC150" s="15"/>
      <c r="HD150" s="15"/>
      <c r="HE150" s="15"/>
      <c r="HF150" s="15"/>
      <c r="HG150" s="15"/>
      <c r="HH150" s="15"/>
      <c r="HI150" s="15"/>
      <c r="HJ150" s="15"/>
      <c r="HK150" s="15"/>
      <c r="HL150" s="15"/>
      <c r="HM150" s="15"/>
      <c r="HN150" s="15"/>
      <c r="HO150" s="15"/>
      <c r="HP150" s="15"/>
      <c r="HQ150" s="15"/>
      <c r="HR150" s="15"/>
      <c r="HS150" s="15"/>
      <c r="HT150" s="15"/>
      <c r="HU150" s="15"/>
      <c r="HV150" s="15"/>
      <c r="HW150" s="15"/>
      <c r="HX150" s="15"/>
      <c r="HY150" s="15"/>
      <c r="HZ150" s="15"/>
      <c r="IA150" s="15"/>
      <c r="IB150" s="15"/>
      <c r="IC150" s="15"/>
      <c r="ID150" s="15"/>
      <c r="IE150" s="15"/>
      <c r="IF150" s="15"/>
      <c r="IG150" s="15"/>
      <c r="IH150" s="15"/>
      <c r="II150" s="15"/>
      <c r="IJ150" s="15"/>
      <c r="IK150" s="15"/>
      <c r="IL150" s="15"/>
      <c r="IM150" s="15"/>
      <c r="IN150" s="15"/>
      <c r="IO150" s="15"/>
      <c r="IP150" s="15"/>
      <c r="IQ150" s="15"/>
      <c r="IR150" s="15"/>
      <c r="IS150" s="15"/>
      <c r="IT150" s="15"/>
      <c r="IU150" s="15"/>
      <c r="IV150" s="15"/>
    </row>
    <row r="151" spans="1:7" ht="9" customHeight="1">
      <c r="A151" s="73"/>
      <c r="B151" s="40"/>
      <c r="C151" s="40"/>
      <c r="D151" s="54"/>
      <c r="E151" s="287"/>
      <c r="F151" s="53"/>
      <c r="G151" s="37"/>
    </row>
    <row r="152" spans="1:256" s="119" customFormat="1" ht="12.75">
      <c r="A152" s="42" t="s">
        <v>429</v>
      </c>
      <c r="B152" s="526"/>
      <c r="C152" s="11"/>
      <c r="D152" s="15"/>
      <c r="E152" s="15"/>
      <c r="F152" s="15"/>
      <c r="G152"/>
      <c r="H152" s="28"/>
      <c r="I152" s="28"/>
      <c r="J152" s="28"/>
      <c r="K152" s="28"/>
      <c r="L152" s="28"/>
      <c r="M152" s="28"/>
      <c r="N152" s="28"/>
      <c r="O152" s="80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  <c r="DX152" s="15"/>
      <c r="DY152" s="15"/>
      <c r="DZ152" s="15"/>
      <c r="EA152" s="15"/>
      <c r="EB152" s="15"/>
      <c r="EC152" s="15"/>
      <c r="ED152" s="15"/>
      <c r="EE152" s="15"/>
      <c r="EF152" s="15"/>
      <c r="EG152" s="15"/>
      <c r="EH152" s="15"/>
      <c r="EI152" s="15"/>
      <c r="EJ152" s="15"/>
      <c r="EK152" s="15"/>
      <c r="EL152" s="15"/>
      <c r="EM152" s="15"/>
      <c r="EN152" s="15"/>
      <c r="EO152" s="15"/>
      <c r="EP152" s="15"/>
      <c r="EQ152" s="15"/>
      <c r="ER152" s="15"/>
      <c r="ES152" s="15"/>
      <c r="ET152" s="15"/>
      <c r="EU152" s="15"/>
      <c r="EV152" s="15"/>
      <c r="EW152" s="15"/>
      <c r="EX152" s="15"/>
      <c r="EY152" s="15"/>
      <c r="EZ152" s="15"/>
      <c r="FA152" s="15"/>
      <c r="FB152" s="15"/>
      <c r="FC152" s="15"/>
      <c r="FD152" s="15"/>
      <c r="FE152" s="15"/>
      <c r="FF152" s="15"/>
      <c r="FG152" s="15"/>
      <c r="FH152" s="15"/>
      <c r="FI152" s="15"/>
      <c r="FJ152" s="15"/>
      <c r="FK152" s="15"/>
      <c r="FL152" s="15"/>
      <c r="FM152" s="15"/>
      <c r="FN152" s="15"/>
      <c r="FO152" s="15"/>
      <c r="FP152" s="15"/>
      <c r="FQ152" s="15"/>
      <c r="FR152" s="15"/>
      <c r="FS152" s="15"/>
      <c r="FT152" s="15"/>
      <c r="FU152" s="15"/>
      <c r="FV152" s="15"/>
      <c r="FW152" s="15"/>
      <c r="FX152" s="15"/>
      <c r="FY152" s="15"/>
      <c r="FZ152" s="15"/>
      <c r="GA152" s="15"/>
      <c r="GB152" s="15"/>
      <c r="GC152" s="15"/>
      <c r="GD152" s="15"/>
      <c r="GE152" s="15"/>
      <c r="GF152" s="15"/>
      <c r="GG152" s="15"/>
      <c r="GH152" s="15"/>
      <c r="GI152" s="15"/>
      <c r="GJ152" s="15"/>
      <c r="GK152" s="15"/>
      <c r="GL152" s="15"/>
      <c r="GM152" s="15"/>
      <c r="GN152" s="15"/>
      <c r="GO152" s="15"/>
      <c r="GP152" s="15"/>
      <c r="GQ152" s="15"/>
      <c r="GR152" s="15"/>
      <c r="GS152" s="15"/>
      <c r="GT152" s="15"/>
      <c r="GU152" s="15"/>
      <c r="GV152" s="15"/>
      <c r="GW152" s="15"/>
      <c r="GX152" s="15"/>
      <c r="GY152" s="15"/>
      <c r="GZ152" s="15"/>
      <c r="HA152" s="15"/>
      <c r="HB152" s="15"/>
      <c r="HC152" s="15"/>
      <c r="HD152" s="15"/>
      <c r="HE152" s="15"/>
      <c r="HF152" s="15"/>
      <c r="HG152" s="15"/>
      <c r="HH152" s="15"/>
      <c r="HI152" s="15"/>
      <c r="HJ152" s="15"/>
      <c r="HK152" s="15"/>
      <c r="HL152" s="15"/>
      <c r="HM152" s="15"/>
      <c r="HN152" s="15"/>
      <c r="HO152" s="15"/>
      <c r="HP152" s="15"/>
      <c r="HQ152" s="15"/>
      <c r="HR152" s="15"/>
      <c r="HS152" s="15"/>
      <c r="HT152" s="15"/>
      <c r="HU152" s="15"/>
      <c r="HV152" s="15"/>
      <c r="HW152" s="15"/>
      <c r="HX152" s="15"/>
      <c r="HY152" s="15"/>
      <c r="HZ152" s="15"/>
      <c r="IA152" s="15"/>
      <c r="IB152" s="15"/>
      <c r="IC152" s="15"/>
      <c r="ID152" s="15"/>
      <c r="IE152" s="15"/>
      <c r="IF152" s="15"/>
      <c r="IG152" s="15"/>
      <c r="IH152" s="15"/>
      <c r="II152" s="15"/>
      <c r="IJ152" s="15"/>
      <c r="IK152" s="15"/>
      <c r="IL152" s="15"/>
      <c r="IM152" s="15"/>
      <c r="IN152" s="15"/>
      <c r="IO152" s="15"/>
      <c r="IP152" s="15"/>
      <c r="IQ152" s="15"/>
      <c r="IR152" s="15"/>
      <c r="IS152" s="15"/>
      <c r="IT152" s="15"/>
      <c r="IU152" s="15"/>
      <c r="IV152" s="15"/>
    </row>
    <row r="153" spans="1:256" s="119" customFormat="1" ht="12.75">
      <c r="A153" s="393"/>
      <c r="B153" s="394"/>
      <c r="C153" s="17"/>
      <c r="D153" s="15"/>
      <c r="E153" s="15"/>
      <c r="F153" s="15"/>
      <c r="G153"/>
      <c r="H153" s="28"/>
      <c r="I153" s="28"/>
      <c r="J153" s="28"/>
      <c r="K153" s="28"/>
      <c r="L153" s="28"/>
      <c r="M153" s="28"/>
      <c r="N153" s="28"/>
      <c r="O153" s="80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  <c r="DX153" s="15"/>
      <c r="DY153" s="15"/>
      <c r="DZ153" s="15"/>
      <c r="EA153" s="15"/>
      <c r="EB153" s="15"/>
      <c r="EC153" s="15"/>
      <c r="ED153" s="15"/>
      <c r="EE153" s="15"/>
      <c r="EF153" s="15"/>
      <c r="EG153" s="15"/>
      <c r="EH153" s="15"/>
      <c r="EI153" s="15"/>
      <c r="EJ153" s="15"/>
      <c r="EK153" s="15"/>
      <c r="EL153" s="15"/>
      <c r="EM153" s="15"/>
      <c r="EN153" s="15"/>
      <c r="EO153" s="15"/>
      <c r="EP153" s="15"/>
      <c r="EQ153" s="15"/>
      <c r="ER153" s="15"/>
      <c r="ES153" s="15"/>
      <c r="ET153" s="15"/>
      <c r="EU153" s="15"/>
      <c r="EV153" s="15"/>
      <c r="EW153" s="15"/>
      <c r="EX153" s="15"/>
      <c r="EY153" s="15"/>
      <c r="EZ153" s="15"/>
      <c r="FA153" s="15"/>
      <c r="FB153" s="15"/>
      <c r="FC153" s="15"/>
      <c r="FD153" s="15"/>
      <c r="FE153" s="15"/>
      <c r="FF153" s="15"/>
      <c r="FG153" s="15"/>
      <c r="FH153" s="15"/>
      <c r="FI153" s="15"/>
      <c r="FJ153" s="15"/>
      <c r="FK153" s="15"/>
      <c r="FL153" s="15"/>
      <c r="FM153" s="15"/>
      <c r="FN153" s="15"/>
      <c r="FO153" s="15"/>
      <c r="FP153" s="15"/>
      <c r="FQ153" s="15"/>
      <c r="FR153" s="15"/>
      <c r="FS153" s="15"/>
      <c r="FT153" s="15"/>
      <c r="FU153" s="15"/>
      <c r="FV153" s="15"/>
      <c r="FW153" s="15"/>
      <c r="FX153" s="15"/>
      <c r="FY153" s="15"/>
      <c r="FZ153" s="15"/>
      <c r="GA153" s="15"/>
      <c r="GB153" s="15"/>
      <c r="GC153" s="15"/>
      <c r="GD153" s="15"/>
      <c r="GE153" s="15"/>
      <c r="GF153" s="15"/>
      <c r="GG153" s="15"/>
      <c r="GH153" s="15"/>
      <c r="GI153" s="15"/>
      <c r="GJ153" s="15"/>
      <c r="GK153" s="15"/>
      <c r="GL153" s="15"/>
      <c r="GM153" s="15"/>
      <c r="GN153" s="15"/>
      <c r="GO153" s="15"/>
      <c r="GP153" s="15"/>
      <c r="GQ153" s="15"/>
      <c r="GR153" s="15"/>
      <c r="GS153" s="15"/>
      <c r="GT153" s="15"/>
      <c r="GU153" s="15"/>
      <c r="GV153" s="15"/>
      <c r="GW153" s="15"/>
      <c r="GX153" s="15"/>
      <c r="GY153" s="15"/>
      <c r="GZ153" s="15"/>
      <c r="HA153" s="15"/>
      <c r="HB153" s="15"/>
      <c r="HC153" s="15"/>
      <c r="HD153" s="15"/>
      <c r="HE153" s="15"/>
      <c r="HF153" s="15"/>
      <c r="HG153" s="15"/>
      <c r="HH153" s="15"/>
      <c r="HI153" s="15"/>
      <c r="HJ153" s="15"/>
      <c r="HK153" s="15"/>
      <c r="HL153" s="15"/>
      <c r="HM153" s="15"/>
      <c r="HN153" s="15"/>
      <c r="HO153" s="15"/>
      <c r="HP153" s="15"/>
      <c r="HQ153" s="15"/>
      <c r="HR153" s="15"/>
      <c r="HS153" s="15"/>
      <c r="HT153" s="15"/>
      <c r="HU153" s="15"/>
      <c r="HV153" s="15"/>
      <c r="HW153" s="15"/>
      <c r="HX153" s="15"/>
      <c r="HY153" s="15"/>
      <c r="HZ153" s="15"/>
      <c r="IA153" s="15"/>
      <c r="IB153" s="15"/>
      <c r="IC153" s="15"/>
      <c r="ID153" s="15"/>
      <c r="IE153" s="15"/>
      <c r="IF153" s="15"/>
      <c r="IG153" s="15"/>
      <c r="IH153" s="15"/>
      <c r="II153" s="15"/>
      <c r="IJ153" s="15"/>
      <c r="IK153" s="15"/>
      <c r="IL153" s="15"/>
      <c r="IM153" s="15"/>
      <c r="IN153" s="15"/>
      <c r="IO153" s="15"/>
      <c r="IP153" s="15"/>
      <c r="IQ153" s="15"/>
      <c r="IR153" s="15"/>
      <c r="IS153" s="15"/>
      <c r="IT153" s="15"/>
      <c r="IU153" s="15"/>
      <c r="IV153" s="15"/>
    </row>
    <row r="154" spans="1:256" s="119" customFormat="1" ht="25.5" customHeight="1">
      <c r="A154" s="7" t="s">
        <v>1006</v>
      </c>
      <c r="B154" s="7" t="s">
        <v>541</v>
      </c>
      <c r="C154" s="5" t="s">
        <v>1008</v>
      </c>
      <c r="D154" s="51" t="s">
        <v>50</v>
      </c>
      <c r="E154" s="58" t="s">
        <v>52</v>
      </c>
      <c r="F154" s="5" t="s">
        <v>978</v>
      </c>
      <c r="G154" s="50" t="s">
        <v>53</v>
      </c>
      <c r="H154" s="28" t="s">
        <v>152</v>
      </c>
      <c r="I154" s="28"/>
      <c r="J154" s="28"/>
      <c r="K154" s="28"/>
      <c r="L154" s="28"/>
      <c r="M154" s="28"/>
      <c r="N154" s="28"/>
      <c r="O154" s="80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  <c r="DX154" s="15"/>
      <c r="DY154" s="15"/>
      <c r="DZ154" s="15"/>
      <c r="EA154" s="15"/>
      <c r="EB154" s="15"/>
      <c r="EC154" s="15"/>
      <c r="ED154" s="15"/>
      <c r="EE154" s="15"/>
      <c r="EF154" s="15"/>
      <c r="EG154" s="15"/>
      <c r="EH154" s="15"/>
      <c r="EI154" s="15"/>
      <c r="EJ154" s="15"/>
      <c r="EK154" s="15"/>
      <c r="EL154" s="15"/>
      <c r="EM154" s="15"/>
      <c r="EN154" s="15"/>
      <c r="EO154" s="15"/>
      <c r="EP154" s="15"/>
      <c r="EQ154" s="15"/>
      <c r="ER154" s="15"/>
      <c r="ES154" s="15"/>
      <c r="ET154" s="15"/>
      <c r="EU154" s="15"/>
      <c r="EV154" s="15"/>
      <c r="EW154" s="15"/>
      <c r="EX154" s="15"/>
      <c r="EY154" s="15"/>
      <c r="EZ154" s="15"/>
      <c r="FA154" s="15"/>
      <c r="FB154" s="15"/>
      <c r="FC154" s="15"/>
      <c r="FD154" s="15"/>
      <c r="FE154" s="15"/>
      <c r="FF154" s="15"/>
      <c r="FG154" s="15"/>
      <c r="FH154" s="15"/>
      <c r="FI154" s="15"/>
      <c r="FJ154" s="15"/>
      <c r="FK154" s="15"/>
      <c r="FL154" s="15"/>
      <c r="FM154" s="15"/>
      <c r="FN154" s="15"/>
      <c r="FO154" s="15"/>
      <c r="FP154" s="15"/>
      <c r="FQ154" s="15"/>
      <c r="FR154" s="15"/>
      <c r="FS154" s="15"/>
      <c r="FT154" s="15"/>
      <c r="FU154" s="15"/>
      <c r="FV154" s="15"/>
      <c r="FW154" s="15"/>
      <c r="FX154" s="15"/>
      <c r="FY154" s="15"/>
      <c r="FZ154" s="15"/>
      <c r="GA154" s="15"/>
      <c r="GB154" s="15"/>
      <c r="GC154" s="15"/>
      <c r="GD154" s="15"/>
      <c r="GE154" s="15"/>
      <c r="GF154" s="15"/>
      <c r="GG154" s="15"/>
      <c r="GH154" s="15"/>
      <c r="GI154" s="15"/>
      <c r="GJ154" s="15"/>
      <c r="GK154" s="15"/>
      <c r="GL154" s="15"/>
      <c r="GM154" s="15"/>
      <c r="GN154" s="15"/>
      <c r="GO154" s="15"/>
      <c r="GP154" s="15"/>
      <c r="GQ154" s="15"/>
      <c r="GR154" s="15"/>
      <c r="GS154" s="15"/>
      <c r="GT154" s="15"/>
      <c r="GU154" s="15"/>
      <c r="GV154" s="15"/>
      <c r="GW154" s="15"/>
      <c r="GX154" s="15"/>
      <c r="GY154" s="15"/>
      <c r="GZ154" s="15"/>
      <c r="HA154" s="15"/>
      <c r="HB154" s="15"/>
      <c r="HC154" s="15"/>
      <c r="HD154" s="15"/>
      <c r="HE154" s="15"/>
      <c r="HF154" s="15"/>
      <c r="HG154" s="15"/>
      <c r="HH154" s="15"/>
      <c r="HI154" s="15"/>
      <c r="HJ154" s="15"/>
      <c r="HK154" s="15"/>
      <c r="HL154" s="15"/>
      <c r="HM154" s="15"/>
      <c r="HN154" s="15"/>
      <c r="HO154" s="15"/>
      <c r="HP154" s="15"/>
      <c r="HQ154" s="15"/>
      <c r="HR154" s="15"/>
      <c r="HS154" s="15"/>
      <c r="HT154" s="15"/>
      <c r="HU154" s="15"/>
      <c r="HV154" s="15"/>
      <c r="HW154" s="15"/>
      <c r="HX154" s="15"/>
      <c r="HY154" s="15"/>
      <c r="HZ154" s="15"/>
      <c r="IA154" s="15"/>
      <c r="IB154" s="15"/>
      <c r="IC154" s="15"/>
      <c r="ID154" s="15"/>
      <c r="IE154" s="15"/>
      <c r="IF154" s="15"/>
      <c r="IG154" s="15"/>
      <c r="IH154" s="15"/>
      <c r="II154" s="15"/>
      <c r="IJ154" s="15"/>
      <c r="IK154" s="15"/>
      <c r="IL154" s="15"/>
      <c r="IM154" s="15"/>
      <c r="IN154" s="15"/>
      <c r="IO154" s="15"/>
      <c r="IP154" s="15"/>
      <c r="IQ154" s="15"/>
      <c r="IR154" s="15"/>
      <c r="IS154" s="15"/>
      <c r="IT154" s="15"/>
      <c r="IU154" s="15"/>
      <c r="IV154" s="15"/>
    </row>
    <row r="155" spans="1:256" s="119" customFormat="1" ht="12.75">
      <c r="A155" s="354">
        <v>30</v>
      </c>
      <c r="B155" s="423" t="s">
        <v>534</v>
      </c>
      <c r="C155" s="33" t="s">
        <v>428</v>
      </c>
      <c r="D155" s="27">
        <v>3375</v>
      </c>
      <c r="E155" s="27">
        <v>3375</v>
      </c>
      <c r="F155" s="312">
        <v>3375</v>
      </c>
      <c r="G155" s="305">
        <f>F155/E155*100</f>
        <v>100</v>
      </c>
      <c r="H155" s="28"/>
      <c r="I155" s="28"/>
      <c r="J155" s="28"/>
      <c r="K155" s="28"/>
      <c r="L155" s="28"/>
      <c r="M155" s="28"/>
      <c r="N155" s="28"/>
      <c r="O155" s="80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  <c r="DX155" s="15"/>
      <c r="DY155" s="15"/>
      <c r="DZ155" s="15"/>
      <c r="EA155" s="15"/>
      <c r="EB155" s="15"/>
      <c r="EC155" s="15"/>
      <c r="ED155" s="15"/>
      <c r="EE155" s="15"/>
      <c r="EF155" s="15"/>
      <c r="EG155" s="15"/>
      <c r="EH155" s="15"/>
      <c r="EI155" s="15"/>
      <c r="EJ155" s="15"/>
      <c r="EK155" s="15"/>
      <c r="EL155" s="15"/>
      <c r="EM155" s="15"/>
      <c r="EN155" s="15"/>
      <c r="EO155" s="15"/>
      <c r="EP155" s="15"/>
      <c r="EQ155" s="15"/>
      <c r="ER155" s="15"/>
      <c r="ES155" s="15"/>
      <c r="ET155" s="15"/>
      <c r="EU155" s="15"/>
      <c r="EV155" s="15"/>
      <c r="EW155" s="15"/>
      <c r="EX155" s="15"/>
      <c r="EY155" s="15"/>
      <c r="EZ155" s="15"/>
      <c r="FA155" s="15"/>
      <c r="FB155" s="15"/>
      <c r="FC155" s="15"/>
      <c r="FD155" s="15"/>
      <c r="FE155" s="15"/>
      <c r="FF155" s="15"/>
      <c r="FG155" s="15"/>
      <c r="FH155" s="15"/>
      <c r="FI155" s="15"/>
      <c r="FJ155" s="15"/>
      <c r="FK155" s="15"/>
      <c r="FL155" s="15"/>
      <c r="FM155" s="15"/>
      <c r="FN155" s="15"/>
      <c r="FO155" s="15"/>
      <c r="FP155" s="15"/>
      <c r="FQ155" s="15"/>
      <c r="FR155" s="15"/>
      <c r="FS155" s="15"/>
      <c r="FT155" s="15"/>
      <c r="FU155" s="15"/>
      <c r="FV155" s="15"/>
      <c r="FW155" s="15"/>
      <c r="FX155" s="15"/>
      <c r="FY155" s="15"/>
      <c r="FZ155" s="15"/>
      <c r="GA155" s="15"/>
      <c r="GB155" s="15"/>
      <c r="GC155" s="15"/>
      <c r="GD155" s="15"/>
      <c r="GE155" s="15"/>
      <c r="GF155" s="15"/>
      <c r="GG155" s="15"/>
      <c r="GH155" s="15"/>
      <c r="GI155" s="15"/>
      <c r="GJ155" s="15"/>
      <c r="GK155" s="15"/>
      <c r="GL155" s="15"/>
      <c r="GM155" s="15"/>
      <c r="GN155" s="15"/>
      <c r="GO155" s="15"/>
      <c r="GP155" s="15"/>
      <c r="GQ155" s="15"/>
      <c r="GR155" s="15"/>
      <c r="GS155" s="15"/>
      <c r="GT155" s="15"/>
      <c r="GU155" s="15"/>
      <c r="GV155" s="15"/>
      <c r="GW155" s="15"/>
      <c r="GX155" s="15"/>
      <c r="GY155" s="15"/>
      <c r="GZ155" s="15"/>
      <c r="HA155" s="15"/>
      <c r="HB155" s="15"/>
      <c r="HC155" s="15"/>
      <c r="HD155" s="15"/>
      <c r="HE155" s="15"/>
      <c r="HF155" s="15"/>
      <c r="HG155" s="15"/>
      <c r="HH155" s="15"/>
      <c r="HI155" s="15"/>
      <c r="HJ155" s="15"/>
      <c r="HK155" s="15"/>
      <c r="HL155" s="15"/>
      <c r="HM155" s="15"/>
      <c r="HN155" s="15"/>
      <c r="HO155" s="15"/>
      <c r="HP155" s="15"/>
      <c r="HQ155" s="15"/>
      <c r="HR155" s="15"/>
      <c r="HS155" s="15"/>
      <c r="HT155" s="15"/>
      <c r="HU155" s="15"/>
      <c r="HV155" s="15"/>
      <c r="HW155" s="15"/>
      <c r="HX155" s="15"/>
      <c r="HY155" s="15"/>
      <c r="HZ155" s="15"/>
      <c r="IA155" s="15"/>
      <c r="IB155" s="15"/>
      <c r="IC155" s="15"/>
      <c r="ID155" s="15"/>
      <c r="IE155" s="15"/>
      <c r="IF155" s="15"/>
      <c r="IG155" s="15"/>
      <c r="IH155" s="15"/>
      <c r="II155" s="15"/>
      <c r="IJ155" s="15"/>
      <c r="IK155" s="15"/>
      <c r="IL155" s="15"/>
      <c r="IM155" s="15"/>
      <c r="IN155" s="15"/>
      <c r="IO155" s="15"/>
      <c r="IP155" s="15"/>
      <c r="IQ155" s="15"/>
      <c r="IR155" s="15"/>
      <c r="IS155" s="15"/>
      <c r="IT155" s="15"/>
      <c r="IU155" s="15"/>
      <c r="IV155" s="15"/>
    </row>
    <row r="156" spans="1:256" s="119" customFormat="1" ht="12.75">
      <c r="A156" s="812" t="s">
        <v>907</v>
      </c>
      <c r="B156" s="813"/>
      <c r="C156" s="814"/>
      <c r="D156" s="117">
        <f>SUM(D155:D155)</f>
        <v>3375</v>
      </c>
      <c r="E156" s="117">
        <f>SUM(E155:E155)</f>
        <v>3375</v>
      </c>
      <c r="F156" s="327">
        <f>SUM(F155:F155)</f>
        <v>3375</v>
      </c>
      <c r="G156" s="382">
        <f>F156/E156*100</f>
        <v>100</v>
      </c>
      <c r="H156" s="123" t="s">
        <v>151</v>
      </c>
      <c r="I156" s="28"/>
      <c r="J156" s="28"/>
      <c r="K156" s="28"/>
      <c r="L156" s="28"/>
      <c r="M156" s="28"/>
      <c r="N156" s="28"/>
      <c r="O156" s="80" t="s">
        <v>166</v>
      </c>
      <c r="P156" s="80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  <c r="DX156" s="15"/>
      <c r="DY156" s="15"/>
      <c r="DZ156" s="15"/>
      <c r="EA156" s="15"/>
      <c r="EB156" s="15"/>
      <c r="EC156" s="15"/>
      <c r="ED156" s="15"/>
      <c r="EE156" s="15"/>
      <c r="EF156" s="15"/>
      <c r="EG156" s="15"/>
      <c r="EH156" s="15"/>
      <c r="EI156" s="15"/>
      <c r="EJ156" s="15"/>
      <c r="EK156" s="15"/>
      <c r="EL156" s="15"/>
      <c r="EM156" s="15"/>
      <c r="EN156" s="15"/>
      <c r="EO156" s="15"/>
      <c r="EP156" s="15"/>
      <c r="EQ156" s="15"/>
      <c r="ER156" s="15"/>
      <c r="ES156" s="15"/>
      <c r="ET156" s="15"/>
      <c r="EU156" s="15"/>
      <c r="EV156" s="15"/>
      <c r="EW156" s="15"/>
      <c r="EX156" s="15"/>
      <c r="EY156" s="15"/>
      <c r="EZ156" s="15"/>
      <c r="FA156" s="15"/>
      <c r="FB156" s="15"/>
      <c r="FC156" s="15"/>
      <c r="FD156" s="15"/>
      <c r="FE156" s="15"/>
      <c r="FF156" s="15"/>
      <c r="FG156" s="15"/>
      <c r="FH156" s="15"/>
      <c r="FI156" s="15"/>
      <c r="FJ156" s="15"/>
      <c r="FK156" s="15"/>
      <c r="FL156" s="15"/>
      <c r="FM156" s="15"/>
      <c r="FN156" s="15"/>
      <c r="FO156" s="15"/>
      <c r="FP156" s="15"/>
      <c r="FQ156" s="15"/>
      <c r="FR156" s="15"/>
      <c r="FS156" s="15"/>
      <c r="FT156" s="15"/>
      <c r="FU156" s="15"/>
      <c r="FV156" s="15"/>
      <c r="FW156" s="15"/>
      <c r="FX156" s="15"/>
      <c r="FY156" s="15"/>
      <c r="FZ156" s="15"/>
      <c r="GA156" s="15"/>
      <c r="GB156" s="15"/>
      <c r="GC156" s="15"/>
      <c r="GD156" s="15"/>
      <c r="GE156" s="15"/>
      <c r="GF156" s="15"/>
      <c r="GG156" s="15"/>
      <c r="GH156" s="15"/>
      <c r="GI156" s="15"/>
      <c r="GJ156" s="15"/>
      <c r="GK156" s="15"/>
      <c r="GL156" s="15"/>
      <c r="GM156" s="15"/>
      <c r="GN156" s="15"/>
      <c r="GO156" s="15"/>
      <c r="GP156" s="15"/>
      <c r="GQ156" s="15"/>
      <c r="GR156" s="15"/>
      <c r="GS156" s="15"/>
      <c r="GT156" s="15"/>
      <c r="GU156" s="15"/>
      <c r="GV156" s="15"/>
      <c r="GW156" s="15"/>
      <c r="GX156" s="15"/>
      <c r="GY156" s="15"/>
      <c r="GZ156" s="15"/>
      <c r="HA156" s="15"/>
      <c r="HB156" s="15"/>
      <c r="HC156" s="15"/>
      <c r="HD156" s="15"/>
      <c r="HE156" s="15"/>
      <c r="HF156" s="15"/>
      <c r="HG156" s="15"/>
      <c r="HH156" s="15"/>
      <c r="HI156" s="15"/>
      <c r="HJ156" s="15"/>
      <c r="HK156" s="15"/>
      <c r="HL156" s="15"/>
      <c r="HM156" s="15"/>
      <c r="HN156" s="15"/>
      <c r="HO156" s="15"/>
      <c r="HP156" s="15"/>
      <c r="HQ156" s="15"/>
      <c r="HR156" s="15"/>
      <c r="HS156" s="15"/>
      <c r="HT156" s="15"/>
      <c r="HU156" s="15"/>
      <c r="HV156" s="15"/>
      <c r="HW156" s="15"/>
      <c r="HX156" s="15"/>
      <c r="HY156" s="15"/>
      <c r="HZ156" s="15"/>
      <c r="IA156" s="15"/>
      <c r="IB156" s="15"/>
      <c r="IC156" s="15"/>
      <c r="ID156" s="15"/>
      <c r="IE156" s="15"/>
      <c r="IF156" s="15"/>
      <c r="IG156" s="15"/>
      <c r="IH156" s="15"/>
      <c r="II156" s="15"/>
      <c r="IJ156" s="15"/>
      <c r="IK156" s="15"/>
      <c r="IL156" s="15"/>
      <c r="IM156" s="15"/>
      <c r="IN156" s="15"/>
      <c r="IO156" s="15"/>
      <c r="IP156" s="15"/>
      <c r="IQ156" s="15"/>
      <c r="IR156" s="15"/>
      <c r="IS156" s="15"/>
      <c r="IT156" s="15"/>
      <c r="IU156" s="15"/>
      <c r="IV156" s="15"/>
    </row>
    <row r="157" spans="1:256" s="119" customFormat="1" ht="12" customHeight="1">
      <c r="A157" s="391"/>
      <c r="B157" s="391"/>
      <c r="C157" s="391"/>
      <c r="D157" s="392"/>
      <c r="E157" s="392"/>
      <c r="F157" s="371"/>
      <c r="G157" s="30"/>
      <c r="H157" s="123"/>
      <c r="I157" s="28"/>
      <c r="J157" s="28"/>
      <c r="K157" s="28"/>
      <c r="L157" s="28"/>
      <c r="M157" s="28"/>
      <c r="N157" s="28"/>
      <c r="O157" s="80"/>
      <c r="P157" s="80"/>
      <c r="Q157" s="15"/>
      <c r="R157" s="15"/>
      <c r="S157" s="15"/>
      <c r="T157" s="15"/>
      <c r="U157" s="149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  <c r="DX157" s="15"/>
      <c r="DY157" s="15"/>
      <c r="DZ157" s="15"/>
      <c r="EA157" s="15"/>
      <c r="EB157" s="15"/>
      <c r="EC157" s="15"/>
      <c r="ED157" s="15"/>
      <c r="EE157" s="15"/>
      <c r="EF157" s="15"/>
      <c r="EG157" s="15"/>
      <c r="EH157" s="15"/>
      <c r="EI157" s="15"/>
      <c r="EJ157" s="15"/>
      <c r="EK157" s="15"/>
      <c r="EL157" s="15"/>
      <c r="EM157" s="15"/>
      <c r="EN157" s="15"/>
      <c r="EO157" s="15"/>
      <c r="EP157" s="15"/>
      <c r="EQ157" s="15"/>
      <c r="ER157" s="15"/>
      <c r="ES157" s="15"/>
      <c r="ET157" s="15"/>
      <c r="EU157" s="15"/>
      <c r="EV157" s="15"/>
      <c r="EW157" s="15"/>
      <c r="EX157" s="15"/>
      <c r="EY157" s="15"/>
      <c r="EZ157" s="15"/>
      <c r="FA157" s="15"/>
      <c r="FB157" s="15"/>
      <c r="FC157" s="15"/>
      <c r="FD157" s="15"/>
      <c r="FE157" s="15"/>
      <c r="FF157" s="15"/>
      <c r="FG157" s="15"/>
      <c r="FH157" s="15"/>
      <c r="FI157" s="15"/>
      <c r="FJ157" s="15"/>
      <c r="FK157" s="15"/>
      <c r="FL157" s="15"/>
      <c r="FM157" s="15"/>
      <c r="FN157" s="15"/>
      <c r="FO157" s="15"/>
      <c r="FP157" s="15"/>
      <c r="FQ157" s="15"/>
      <c r="FR157" s="15"/>
      <c r="FS157" s="15"/>
      <c r="FT157" s="15"/>
      <c r="FU157" s="15"/>
      <c r="FV157" s="15"/>
      <c r="FW157" s="15"/>
      <c r="FX157" s="15"/>
      <c r="FY157" s="15"/>
      <c r="FZ157" s="15"/>
      <c r="GA157" s="15"/>
      <c r="GB157" s="15"/>
      <c r="GC157" s="15"/>
      <c r="GD157" s="15"/>
      <c r="GE157" s="15"/>
      <c r="GF157" s="15"/>
      <c r="GG157" s="15"/>
      <c r="GH157" s="15"/>
      <c r="GI157" s="15"/>
      <c r="GJ157" s="15"/>
      <c r="GK157" s="15"/>
      <c r="GL157" s="15"/>
      <c r="GM157" s="15"/>
      <c r="GN157" s="15"/>
      <c r="GO157" s="15"/>
      <c r="GP157" s="15"/>
      <c r="GQ157" s="15"/>
      <c r="GR157" s="15"/>
      <c r="GS157" s="15"/>
      <c r="GT157" s="15"/>
      <c r="GU157" s="15"/>
      <c r="GV157" s="15"/>
      <c r="GW157" s="15"/>
      <c r="GX157" s="15"/>
      <c r="GY157" s="15"/>
      <c r="GZ157" s="15"/>
      <c r="HA157" s="15"/>
      <c r="HB157" s="15"/>
      <c r="HC157" s="15"/>
      <c r="HD157" s="15"/>
      <c r="HE157" s="15"/>
      <c r="HF157" s="15"/>
      <c r="HG157" s="15"/>
      <c r="HH157" s="15"/>
      <c r="HI157" s="15"/>
      <c r="HJ157" s="15"/>
      <c r="HK157" s="15"/>
      <c r="HL157" s="15"/>
      <c r="HM157" s="15"/>
      <c r="HN157" s="15"/>
      <c r="HO157" s="15"/>
      <c r="HP157" s="15"/>
      <c r="HQ157" s="15"/>
      <c r="HR157" s="15"/>
      <c r="HS157" s="15"/>
      <c r="HT157" s="15"/>
      <c r="HU157" s="15"/>
      <c r="HV157" s="15"/>
      <c r="HW157" s="15"/>
      <c r="HX157" s="15"/>
      <c r="HY157" s="15"/>
      <c r="HZ157" s="15"/>
      <c r="IA157" s="15"/>
      <c r="IB157" s="15"/>
      <c r="IC157" s="15"/>
      <c r="ID157" s="15"/>
      <c r="IE157" s="15"/>
      <c r="IF157" s="15"/>
      <c r="IG157" s="15"/>
      <c r="IH157" s="15"/>
      <c r="II157" s="15"/>
      <c r="IJ157" s="15"/>
      <c r="IK157" s="15"/>
      <c r="IL157" s="15"/>
      <c r="IM157" s="15"/>
      <c r="IN157" s="15"/>
      <c r="IO157" s="15"/>
      <c r="IP157" s="15"/>
      <c r="IQ157" s="15"/>
      <c r="IR157" s="15"/>
      <c r="IS157" s="15"/>
      <c r="IT157" s="15"/>
      <c r="IU157" s="15"/>
      <c r="IV157" s="15"/>
    </row>
    <row r="158" spans="1:6" ht="15.75" customHeight="1">
      <c r="A158" s="811" t="s">
        <v>1108</v>
      </c>
      <c r="B158" s="811"/>
      <c r="C158" s="811"/>
      <c r="D158" s="55"/>
      <c r="E158" s="18"/>
      <c r="F158" s="80"/>
    </row>
    <row r="159" spans="1:6" ht="15.75" customHeight="1">
      <c r="A159" s="20"/>
      <c r="B159" s="20"/>
      <c r="C159" s="20"/>
      <c r="D159" s="55"/>
      <c r="E159" s="18"/>
      <c r="F159" s="80"/>
    </row>
    <row r="160" spans="1:7" ht="25.5" customHeight="1">
      <c r="A160" s="7" t="s">
        <v>1006</v>
      </c>
      <c r="B160" s="7" t="s">
        <v>1007</v>
      </c>
      <c r="C160" s="5" t="s">
        <v>1008</v>
      </c>
      <c r="D160" s="51" t="s">
        <v>50</v>
      </c>
      <c r="E160" s="58" t="s">
        <v>52</v>
      </c>
      <c r="F160" s="5" t="s">
        <v>978</v>
      </c>
      <c r="G160" s="50" t="s">
        <v>53</v>
      </c>
    </row>
    <row r="161" spans="1:7" ht="37.5" customHeight="1">
      <c r="A161" s="145" t="s">
        <v>1010</v>
      </c>
      <c r="B161" s="372" t="s">
        <v>534</v>
      </c>
      <c r="C161" s="132" t="s">
        <v>205</v>
      </c>
      <c r="D161" s="172">
        <v>1600</v>
      </c>
      <c r="E161" s="171">
        <v>1600</v>
      </c>
      <c r="F161" s="298">
        <v>1001</v>
      </c>
      <c r="G161" s="305">
        <f aca="true" t="shared" si="8" ref="G161:G167">F161/E161*100</f>
        <v>62.5625</v>
      </c>
    </row>
    <row r="162" spans="1:7" ht="50.25" customHeight="1">
      <c r="A162" s="145" t="s">
        <v>1010</v>
      </c>
      <c r="B162" s="372">
        <v>3299</v>
      </c>
      <c r="C162" s="132" t="s">
        <v>667</v>
      </c>
      <c r="D162" s="172">
        <v>7900</v>
      </c>
      <c r="E162" s="171">
        <v>7900</v>
      </c>
      <c r="F162" s="298">
        <v>0</v>
      </c>
      <c r="G162" s="305">
        <f t="shared" si="8"/>
        <v>0</v>
      </c>
    </row>
    <row r="163" spans="1:7" ht="24" customHeight="1">
      <c r="A163" s="145" t="s">
        <v>1010</v>
      </c>
      <c r="B163" s="372">
        <v>3419</v>
      </c>
      <c r="C163" s="454" t="s">
        <v>1040</v>
      </c>
      <c r="D163" s="172">
        <v>0</v>
      </c>
      <c r="E163" s="171">
        <v>12000</v>
      </c>
      <c r="F163" s="298">
        <v>0</v>
      </c>
      <c r="G163" s="305">
        <f t="shared" si="8"/>
        <v>0</v>
      </c>
    </row>
    <row r="164" spans="1:7" ht="24" customHeight="1">
      <c r="A164" s="145" t="s">
        <v>1010</v>
      </c>
      <c r="B164" s="372">
        <v>3419</v>
      </c>
      <c r="C164" s="454" t="s">
        <v>1041</v>
      </c>
      <c r="D164" s="172">
        <v>0</v>
      </c>
      <c r="E164" s="171">
        <v>9250</v>
      </c>
      <c r="F164" s="298">
        <v>0</v>
      </c>
      <c r="G164" s="305">
        <f t="shared" si="8"/>
        <v>0</v>
      </c>
    </row>
    <row r="165" spans="1:7" ht="24" customHeight="1">
      <c r="A165" s="145" t="s">
        <v>1010</v>
      </c>
      <c r="B165" s="372">
        <v>3123</v>
      </c>
      <c r="C165" s="454" t="s">
        <v>610</v>
      </c>
      <c r="D165" s="172">
        <v>0</v>
      </c>
      <c r="E165" s="171">
        <v>1100</v>
      </c>
      <c r="F165" s="298">
        <v>0</v>
      </c>
      <c r="G165" s="305">
        <f t="shared" si="8"/>
        <v>0</v>
      </c>
    </row>
    <row r="166" spans="1:7" ht="24" customHeight="1">
      <c r="A166" s="145" t="s">
        <v>1010</v>
      </c>
      <c r="B166" s="372">
        <v>3419</v>
      </c>
      <c r="C166" s="454" t="s">
        <v>696</v>
      </c>
      <c r="D166" s="172">
        <v>0</v>
      </c>
      <c r="E166" s="171">
        <v>7000</v>
      </c>
      <c r="F166" s="298">
        <v>0</v>
      </c>
      <c r="G166" s="305">
        <f t="shared" si="8"/>
        <v>0</v>
      </c>
    </row>
    <row r="167" spans="1:256" s="28" customFormat="1" ht="12.75">
      <c r="A167" s="197"/>
      <c r="B167" s="214"/>
      <c r="C167" s="213" t="s">
        <v>384</v>
      </c>
      <c r="D167" s="198">
        <f>SUM(D161:D166)</f>
        <v>9500</v>
      </c>
      <c r="E167" s="198">
        <f>SUM(E161:E166)</f>
        <v>38850</v>
      </c>
      <c r="F167" s="198">
        <f>SUM(F161:F166)</f>
        <v>1001</v>
      </c>
      <c r="G167" s="118">
        <f t="shared" si="8"/>
        <v>2.5765765765765765</v>
      </c>
      <c r="O167" s="80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  <c r="DX167" s="15"/>
      <c r="DY167" s="15"/>
      <c r="DZ167" s="15"/>
      <c r="EA167" s="15"/>
      <c r="EB167" s="15"/>
      <c r="EC167" s="15"/>
      <c r="ED167" s="15"/>
      <c r="EE167" s="15"/>
      <c r="EF167" s="15"/>
      <c r="EG167" s="15"/>
      <c r="EH167" s="15"/>
      <c r="EI167" s="15"/>
      <c r="EJ167" s="15"/>
      <c r="EK167" s="15"/>
      <c r="EL167" s="15"/>
      <c r="EM167" s="15"/>
      <c r="EN167" s="15"/>
      <c r="EO167" s="15"/>
      <c r="EP167" s="15"/>
      <c r="EQ167" s="15"/>
      <c r="ER167" s="15"/>
      <c r="ES167" s="15"/>
      <c r="ET167" s="15"/>
      <c r="EU167" s="15"/>
      <c r="EV167" s="15"/>
      <c r="EW167" s="15"/>
      <c r="EX167" s="15"/>
      <c r="EY167" s="15"/>
      <c r="EZ167" s="15"/>
      <c r="FA167" s="15"/>
      <c r="FB167" s="15"/>
      <c r="FC167" s="15"/>
      <c r="FD167" s="15"/>
      <c r="FE167" s="15"/>
      <c r="FF167" s="15"/>
      <c r="FG167" s="15"/>
      <c r="FH167" s="15"/>
      <c r="FI167" s="15"/>
      <c r="FJ167" s="15"/>
      <c r="FK167" s="15"/>
      <c r="FL167" s="15"/>
      <c r="FM167" s="15"/>
      <c r="FN167" s="15"/>
      <c r="FO167" s="15"/>
      <c r="FP167" s="15"/>
      <c r="FQ167" s="15"/>
      <c r="FR167" s="15"/>
      <c r="FS167" s="15"/>
      <c r="FT167" s="15"/>
      <c r="FU167" s="15"/>
      <c r="FV167" s="15"/>
      <c r="FW167" s="15"/>
      <c r="FX167" s="15"/>
      <c r="FY167" s="15"/>
      <c r="FZ167" s="15"/>
      <c r="GA167" s="15"/>
      <c r="GB167" s="15"/>
      <c r="GC167" s="15"/>
      <c r="GD167" s="15"/>
      <c r="GE167" s="15"/>
      <c r="GF167" s="15"/>
      <c r="GG167" s="15"/>
      <c r="GH167" s="15"/>
      <c r="GI167" s="15"/>
      <c r="GJ167" s="15"/>
      <c r="GK167" s="15"/>
      <c r="GL167" s="15"/>
      <c r="GM167" s="15"/>
      <c r="GN167" s="15"/>
      <c r="GO167" s="15"/>
      <c r="GP167" s="15"/>
      <c r="GQ167" s="15"/>
      <c r="GR167" s="15"/>
      <c r="GS167" s="15"/>
      <c r="GT167" s="15"/>
      <c r="GU167" s="15"/>
      <c r="GV167" s="15"/>
      <c r="GW167" s="15"/>
      <c r="GX167" s="15"/>
      <c r="GY167" s="15"/>
      <c r="GZ167" s="15"/>
      <c r="HA167" s="15"/>
      <c r="HB167" s="15"/>
      <c r="HC167" s="15"/>
      <c r="HD167" s="15"/>
      <c r="HE167" s="15"/>
      <c r="HF167" s="15"/>
      <c r="HG167" s="15"/>
      <c r="HH167" s="15"/>
      <c r="HI167" s="15"/>
      <c r="HJ167" s="15"/>
      <c r="HK167" s="15"/>
      <c r="HL167" s="15"/>
      <c r="HM167" s="15"/>
      <c r="HN167" s="15"/>
      <c r="HO167" s="15"/>
      <c r="HP167" s="15"/>
      <c r="HQ167" s="15"/>
      <c r="HR167" s="15"/>
      <c r="HS167" s="15"/>
      <c r="HT167" s="15"/>
      <c r="HU167" s="15"/>
      <c r="HV167" s="15"/>
      <c r="HW167" s="15"/>
      <c r="HX167" s="15"/>
      <c r="HY167" s="15"/>
      <c r="HZ167" s="15"/>
      <c r="IA167" s="15"/>
      <c r="IB167" s="15"/>
      <c r="IC167" s="15"/>
      <c r="ID167" s="15"/>
      <c r="IE167" s="15"/>
      <c r="IF167" s="15"/>
      <c r="IG167" s="15"/>
      <c r="IH167" s="15"/>
      <c r="II167" s="15"/>
      <c r="IJ167" s="15"/>
      <c r="IK167" s="15"/>
      <c r="IL167" s="15"/>
      <c r="IM167" s="15"/>
      <c r="IN167" s="15"/>
      <c r="IO167" s="15"/>
      <c r="IP167" s="15"/>
      <c r="IQ167" s="15"/>
      <c r="IR167" s="15"/>
      <c r="IS167" s="15"/>
      <c r="IT167" s="15"/>
      <c r="IU167" s="15"/>
      <c r="IV167" s="15"/>
    </row>
    <row r="168" spans="1:256" s="28" customFormat="1" ht="12" customHeight="1">
      <c r="A168" s="16"/>
      <c r="B168" s="67"/>
      <c r="C168" s="201"/>
      <c r="D168" s="202"/>
      <c r="E168" s="203"/>
      <c r="F168" s="251"/>
      <c r="G168" s="30"/>
      <c r="O168" s="80"/>
      <c r="P168" s="15"/>
      <c r="Q168" s="15"/>
      <c r="R168" s="15"/>
      <c r="S168" s="15"/>
      <c r="T168" s="15"/>
      <c r="U168" s="15"/>
      <c r="V168" s="149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  <c r="DX168" s="15"/>
      <c r="DY168" s="15"/>
      <c r="DZ168" s="15"/>
      <c r="EA168" s="15"/>
      <c r="EB168" s="15"/>
      <c r="EC168" s="15"/>
      <c r="ED168" s="15"/>
      <c r="EE168" s="15"/>
      <c r="EF168" s="15"/>
      <c r="EG168" s="15"/>
      <c r="EH168" s="15"/>
      <c r="EI168" s="15"/>
      <c r="EJ168" s="15"/>
      <c r="EK168" s="15"/>
      <c r="EL168" s="15"/>
      <c r="EM168" s="15"/>
      <c r="EN168" s="15"/>
      <c r="EO168" s="15"/>
      <c r="EP168" s="15"/>
      <c r="EQ168" s="15"/>
      <c r="ER168" s="15"/>
      <c r="ES168" s="15"/>
      <c r="ET168" s="15"/>
      <c r="EU168" s="15"/>
      <c r="EV168" s="15"/>
      <c r="EW168" s="15"/>
      <c r="EX168" s="15"/>
      <c r="EY168" s="15"/>
      <c r="EZ168" s="15"/>
      <c r="FA168" s="15"/>
      <c r="FB168" s="15"/>
      <c r="FC168" s="15"/>
      <c r="FD168" s="15"/>
      <c r="FE168" s="15"/>
      <c r="FF168" s="15"/>
      <c r="FG168" s="15"/>
      <c r="FH168" s="15"/>
      <c r="FI168" s="15"/>
      <c r="FJ168" s="15"/>
      <c r="FK168" s="15"/>
      <c r="FL168" s="15"/>
      <c r="FM168" s="15"/>
      <c r="FN168" s="15"/>
      <c r="FO168" s="15"/>
      <c r="FP168" s="15"/>
      <c r="FQ168" s="15"/>
      <c r="FR168" s="15"/>
      <c r="FS168" s="15"/>
      <c r="FT168" s="15"/>
      <c r="FU168" s="15"/>
      <c r="FV168" s="15"/>
      <c r="FW168" s="15"/>
      <c r="FX168" s="15"/>
      <c r="FY168" s="15"/>
      <c r="FZ168" s="15"/>
      <c r="GA168" s="15"/>
      <c r="GB168" s="15"/>
      <c r="GC168" s="15"/>
      <c r="GD168" s="15"/>
      <c r="GE168" s="15"/>
      <c r="GF168" s="15"/>
      <c r="GG168" s="15"/>
      <c r="GH168" s="15"/>
      <c r="GI168" s="15"/>
      <c r="GJ168" s="15"/>
      <c r="GK168" s="15"/>
      <c r="GL168" s="15"/>
      <c r="GM168" s="15"/>
      <c r="GN168" s="15"/>
      <c r="GO168" s="15"/>
      <c r="GP168" s="15"/>
      <c r="GQ168" s="15"/>
      <c r="GR168" s="15"/>
      <c r="GS168" s="15"/>
      <c r="GT168" s="15"/>
      <c r="GU168" s="15"/>
      <c r="GV168" s="15"/>
      <c r="GW168" s="15"/>
      <c r="GX168" s="15"/>
      <c r="GY168" s="15"/>
      <c r="GZ168" s="15"/>
      <c r="HA168" s="15"/>
      <c r="HB168" s="15"/>
      <c r="HC168" s="15"/>
      <c r="HD168" s="15"/>
      <c r="HE168" s="15"/>
      <c r="HF168" s="15"/>
      <c r="HG168" s="15"/>
      <c r="HH168" s="15"/>
      <c r="HI168" s="15"/>
      <c r="HJ168" s="15"/>
      <c r="HK168" s="15"/>
      <c r="HL168" s="15"/>
      <c r="HM168" s="15"/>
      <c r="HN168" s="15"/>
      <c r="HO168" s="15"/>
      <c r="HP168" s="15"/>
      <c r="HQ168" s="15"/>
      <c r="HR168" s="15"/>
      <c r="HS168" s="15"/>
      <c r="HT168" s="15"/>
      <c r="HU168" s="15"/>
      <c r="HV168" s="15"/>
      <c r="HW168" s="15"/>
      <c r="HX168" s="15"/>
      <c r="HY168" s="15"/>
      <c r="HZ168" s="15"/>
      <c r="IA168" s="15"/>
      <c r="IB168" s="15"/>
      <c r="IC168" s="15"/>
      <c r="ID168" s="15"/>
      <c r="IE168" s="15"/>
      <c r="IF168" s="15"/>
      <c r="IG168" s="15"/>
      <c r="IH168" s="15"/>
      <c r="II168" s="15"/>
      <c r="IJ168" s="15"/>
      <c r="IK168" s="15"/>
      <c r="IL168" s="15"/>
      <c r="IM168" s="15"/>
      <c r="IN168" s="15"/>
      <c r="IO168" s="15"/>
      <c r="IP168" s="15"/>
      <c r="IQ168" s="15"/>
      <c r="IR168" s="15"/>
      <c r="IS168" s="15"/>
      <c r="IT168" s="15"/>
      <c r="IU168" s="15"/>
      <c r="IV168" s="15"/>
    </row>
    <row r="169" spans="1:256" s="28" customFormat="1" ht="12.75">
      <c r="A169" s="794" t="s">
        <v>722</v>
      </c>
      <c r="B169" s="795"/>
      <c r="C169" s="784"/>
      <c r="D169" s="202"/>
      <c r="E169" s="203"/>
      <c r="F169" s="251"/>
      <c r="G169" s="30"/>
      <c r="O169" s="80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  <c r="DX169" s="15"/>
      <c r="DY169" s="15"/>
      <c r="DZ169" s="15"/>
      <c r="EA169" s="15"/>
      <c r="EB169" s="15"/>
      <c r="EC169" s="15"/>
      <c r="ED169" s="15"/>
      <c r="EE169" s="15"/>
      <c r="EF169" s="15"/>
      <c r="EG169" s="15"/>
      <c r="EH169" s="15"/>
      <c r="EI169" s="15"/>
      <c r="EJ169" s="15"/>
      <c r="EK169" s="15"/>
      <c r="EL169" s="15"/>
      <c r="EM169" s="15"/>
      <c r="EN169" s="15"/>
      <c r="EO169" s="15"/>
      <c r="EP169" s="15"/>
      <c r="EQ169" s="15"/>
      <c r="ER169" s="15"/>
      <c r="ES169" s="15"/>
      <c r="ET169" s="15"/>
      <c r="EU169" s="15"/>
      <c r="EV169" s="15"/>
      <c r="EW169" s="15"/>
      <c r="EX169" s="15"/>
      <c r="EY169" s="15"/>
      <c r="EZ169" s="15"/>
      <c r="FA169" s="15"/>
      <c r="FB169" s="15"/>
      <c r="FC169" s="15"/>
      <c r="FD169" s="15"/>
      <c r="FE169" s="15"/>
      <c r="FF169" s="15"/>
      <c r="FG169" s="15"/>
      <c r="FH169" s="15"/>
      <c r="FI169" s="15"/>
      <c r="FJ169" s="15"/>
      <c r="FK169" s="15"/>
      <c r="FL169" s="15"/>
      <c r="FM169" s="15"/>
      <c r="FN169" s="15"/>
      <c r="FO169" s="15"/>
      <c r="FP169" s="15"/>
      <c r="FQ169" s="15"/>
      <c r="FR169" s="15"/>
      <c r="FS169" s="15"/>
      <c r="FT169" s="15"/>
      <c r="FU169" s="15"/>
      <c r="FV169" s="15"/>
      <c r="FW169" s="15"/>
      <c r="FX169" s="15"/>
      <c r="FY169" s="15"/>
      <c r="FZ169" s="15"/>
      <c r="GA169" s="15"/>
      <c r="GB169" s="15"/>
      <c r="GC169" s="15"/>
      <c r="GD169" s="15"/>
      <c r="GE169" s="15"/>
      <c r="GF169" s="15"/>
      <c r="GG169" s="15"/>
      <c r="GH169" s="15"/>
      <c r="GI169" s="15"/>
      <c r="GJ169" s="15"/>
      <c r="GK169" s="15"/>
      <c r="GL169" s="15"/>
      <c r="GM169" s="15"/>
      <c r="GN169" s="15"/>
      <c r="GO169" s="15"/>
      <c r="GP169" s="15"/>
      <c r="GQ169" s="15"/>
      <c r="GR169" s="15"/>
      <c r="GS169" s="15"/>
      <c r="GT169" s="15"/>
      <c r="GU169" s="15"/>
      <c r="GV169" s="15"/>
      <c r="GW169" s="15"/>
      <c r="GX169" s="15"/>
      <c r="GY169" s="15"/>
      <c r="GZ169" s="15"/>
      <c r="HA169" s="15"/>
      <c r="HB169" s="15"/>
      <c r="HC169" s="15"/>
      <c r="HD169" s="15"/>
      <c r="HE169" s="15"/>
      <c r="HF169" s="15"/>
      <c r="HG169" s="15"/>
      <c r="HH169" s="15"/>
      <c r="HI169" s="15"/>
      <c r="HJ169" s="15"/>
      <c r="HK169" s="15"/>
      <c r="HL169" s="15"/>
      <c r="HM169" s="15"/>
      <c r="HN169" s="15"/>
      <c r="HO169" s="15"/>
      <c r="HP169" s="15"/>
      <c r="HQ169" s="15"/>
      <c r="HR169" s="15"/>
      <c r="HS169" s="15"/>
      <c r="HT169" s="15"/>
      <c r="HU169" s="15"/>
      <c r="HV169" s="15"/>
      <c r="HW169" s="15"/>
      <c r="HX169" s="15"/>
      <c r="HY169" s="15"/>
      <c r="HZ169" s="15"/>
      <c r="IA169" s="15"/>
      <c r="IB169" s="15"/>
      <c r="IC169" s="15"/>
      <c r="ID169" s="15"/>
      <c r="IE169" s="15"/>
      <c r="IF169" s="15"/>
      <c r="IG169" s="15"/>
      <c r="IH169" s="15"/>
      <c r="II169" s="15"/>
      <c r="IJ169" s="15"/>
      <c r="IK169" s="15"/>
      <c r="IL169" s="15"/>
      <c r="IM169" s="15"/>
      <c r="IN169" s="15"/>
      <c r="IO169" s="15"/>
      <c r="IP169" s="15"/>
      <c r="IQ169" s="15"/>
      <c r="IR169" s="15"/>
      <c r="IS169" s="15"/>
      <c r="IT169" s="15"/>
      <c r="IU169" s="15"/>
      <c r="IV169" s="15"/>
    </row>
    <row r="170" spans="1:256" s="28" customFormat="1" ht="10.5" customHeight="1">
      <c r="A170" s="515"/>
      <c r="B170" s="516"/>
      <c r="C170" s="517"/>
      <c r="D170" s="202"/>
      <c r="E170" s="203"/>
      <c r="F170" s="251"/>
      <c r="G170" s="30"/>
      <c r="O170" s="80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  <c r="DX170" s="15"/>
      <c r="DY170" s="15"/>
      <c r="DZ170" s="15"/>
      <c r="EA170" s="15"/>
      <c r="EB170" s="15"/>
      <c r="EC170" s="15"/>
      <c r="ED170" s="15"/>
      <c r="EE170" s="15"/>
      <c r="EF170" s="15"/>
      <c r="EG170" s="15"/>
      <c r="EH170" s="15"/>
      <c r="EI170" s="15"/>
      <c r="EJ170" s="15"/>
      <c r="EK170" s="15"/>
      <c r="EL170" s="15"/>
      <c r="EM170" s="15"/>
      <c r="EN170" s="15"/>
      <c r="EO170" s="15"/>
      <c r="EP170" s="15"/>
      <c r="EQ170" s="15"/>
      <c r="ER170" s="15"/>
      <c r="ES170" s="15"/>
      <c r="ET170" s="15"/>
      <c r="EU170" s="15"/>
      <c r="EV170" s="15"/>
      <c r="EW170" s="15"/>
      <c r="EX170" s="15"/>
      <c r="EY170" s="15"/>
      <c r="EZ170" s="15"/>
      <c r="FA170" s="15"/>
      <c r="FB170" s="15"/>
      <c r="FC170" s="15"/>
      <c r="FD170" s="15"/>
      <c r="FE170" s="15"/>
      <c r="FF170" s="15"/>
      <c r="FG170" s="15"/>
      <c r="FH170" s="15"/>
      <c r="FI170" s="15"/>
      <c r="FJ170" s="15"/>
      <c r="FK170" s="15"/>
      <c r="FL170" s="15"/>
      <c r="FM170" s="15"/>
      <c r="FN170" s="15"/>
      <c r="FO170" s="15"/>
      <c r="FP170" s="15"/>
      <c r="FQ170" s="15"/>
      <c r="FR170" s="15"/>
      <c r="FS170" s="15"/>
      <c r="FT170" s="15"/>
      <c r="FU170" s="15"/>
      <c r="FV170" s="15"/>
      <c r="FW170" s="15"/>
      <c r="FX170" s="15"/>
      <c r="FY170" s="15"/>
      <c r="FZ170" s="15"/>
      <c r="GA170" s="15"/>
      <c r="GB170" s="15"/>
      <c r="GC170" s="15"/>
      <c r="GD170" s="15"/>
      <c r="GE170" s="15"/>
      <c r="GF170" s="15"/>
      <c r="GG170" s="15"/>
      <c r="GH170" s="15"/>
      <c r="GI170" s="15"/>
      <c r="GJ170" s="15"/>
      <c r="GK170" s="15"/>
      <c r="GL170" s="15"/>
      <c r="GM170" s="15"/>
      <c r="GN170" s="15"/>
      <c r="GO170" s="15"/>
      <c r="GP170" s="15"/>
      <c r="GQ170" s="15"/>
      <c r="GR170" s="15"/>
      <c r="GS170" s="15"/>
      <c r="GT170" s="15"/>
      <c r="GU170" s="15"/>
      <c r="GV170" s="15"/>
      <c r="GW170" s="15"/>
      <c r="GX170" s="15"/>
      <c r="GY170" s="15"/>
      <c r="GZ170" s="15"/>
      <c r="HA170" s="15"/>
      <c r="HB170" s="15"/>
      <c r="HC170" s="15"/>
      <c r="HD170" s="15"/>
      <c r="HE170" s="15"/>
      <c r="HF170" s="15"/>
      <c r="HG170" s="15"/>
      <c r="HH170" s="15"/>
      <c r="HI170" s="15"/>
      <c r="HJ170" s="15"/>
      <c r="HK170" s="15"/>
      <c r="HL170" s="15"/>
      <c r="HM170" s="15"/>
      <c r="HN170" s="15"/>
      <c r="HO170" s="15"/>
      <c r="HP170" s="15"/>
      <c r="HQ170" s="15"/>
      <c r="HR170" s="15"/>
      <c r="HS170" s="15"/>
      <c r="HT170" s="15"/>
      <c r="HU170" s="15"/>
      <c r="HV170" s="15"/>
      <c r="HW170" s="15"/>
      <c r="HX170" s="15"/>
      <c r="HY170" s="15"/>
      <c r="HZ170" s="15"/>
      <c r="IA170" s="15"/>
      <c r="IB170" s="15"/>
      <c r="IC170" s="15"/>
      <c r="ID170" s="15"/>
      <c r="IE170" s="15"/>
      <c r="IF170" s="15"/>
      <c r="IG170" s="15"/>
      <c r="IH170" s="15"/>
      <c r="II170" s="15"/>
      <c r="IJ170" s="15"/>
      <c r="IK170" s="15"/>
      <c r="IL170" s="15"/>
      <c r="IM170" s="15"/>
      <c r="IN170" s="15"/>
      <c r="IO170" s="15"/>
      <c r="IP170" s="15"/>
      <c r="IQ170" s="15"/>
      <c r="IR170" s="15"/>
      <c r="IS170" s="15"/>
      <c r="IT170" s="15"/>
      <c r="IU170" s="15"/>
      <c r="IV170" s="15"/>
    </row>
    <row r="171" spans="1:256" s="119" customFormat="1" ht="24.75" customHeight="1">
      <c r="A171" s="7" t="s">
        <v>1006</v>
      </c>
      <c r="B171" s="7" t="s">
        <v>1007</v>
      </c>
      <c r="C171" s="5" t="s">
        <v>1008</v>
      </c>
      <c r="D171" s="51" t="s">
        <v>50</v>
      </c>
      <c r="E171" s="58" t="s">
        <v>52</v>
      </c>
      <c r="F171" s="5" t="s">
        <v>978</v>
      </c>
      <c r="G171" s="50" t="s">
        <v>53</v>
      </c>
      <c r="H171" s="28" t="s">
        <v>152</v>
      </c>
      <c r="I171" s="28"/>
      <c r="J171" s="28"/>
      <c r="K171" s="28"/>
      <c r="L171" s="28"/>
      <c r="M171" s="28"/>
      <c r="N171" s="28"/>
      <c r="O171" s="80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  <c r="DX171" s="15"/>
      <c r="DY171" s="15"/>
      <c r="DZ171" s="15"/>
      <c r="EA171" s="15"/>
      <c r="EB171" s="15"/>
      <c r="EC171" s="15"/>
      <c r="ED171" s="15"/>
      <c r="EE171" s="15"/>
      <c r="EF171" s="15"/>
      <c r="EG171" s="15"/>
      <c r="EH171" s="15"/>
      <c r="EI171" s="15"/>
      <c r="EJ171" s="15"/>
      <c r="EK171" s="15"/>
      <c r="EL171" s="15"/>
      <c r="EM171" s="15"/>
      <c r="EN171" s="15"/>
      <c r="EO171" s="15"/>
      <c r="EP171" s="15"/>
      <c r="EQ171" s="15"/>
      <c r="ER171" s="15"/>
      <c r="ES171" s="15"/>
      <c r="ET171" s="15"/>
      <c r="EU171" s="15"/>
      <c r="EV171" s="15"/>
      <c r="EW171" s="15"/>
      <c r="EX171" s="15"/>
      <c r="EY171" s="15"/>
      <c r="EZ171" s="15"/>
      <c r="FA171" s="15"/>
      <c r="FB171" s="15"/>
      <c r="FC171" s="15"/>
      <c r="FD171" s="15"/>
      <c r="FE171" s="15"/>
      <c r="FF171" s="15"/>
      <c r="FG171" s="15"/>
      <c r="FH171" s="15"/>
      <c r="FI171" s="15"/>
      <c r="FJ171" s="15"/>
      <c r="FK171" s="15"/>
      <c r="FL171" s="15"/>
      <c r="FM171" s="15"/>
      <c r="FN171" s="15"/>
      <c r="FO171" s="15"/>
      <c r="FP171" s="15"/>
      <c r="FQ171" s="15"/>
      <c r="FR171" s="15"/>
      <c r="FS171" s="15"/>
      <c r="FT171" s="15"/>
      <c r="FU171" s="15"/>
      <c r="FV171" s="15"/>
      <c r="FW171" s="15"/>
      <c r="FX171" s="15"/>
      <c r="FY171" s="15"/>
      <c r="FZ171" s="15"/>
      <c r="GA171" s="15"/>
      <c r="GB171" s="15"/>
      <c r="GC171" s="15"/>
      <c r="GD171" s="15"/>
      <c r="GE171" s="15"/>
      <c r="GF171" s="15"/>
      <c r="GG171" s="15"/>
      <c r="GH171" s="15"/>
      <c r="GI171" s="15"/>
      <c r="GJ171" s="15"/>
      <c r="GK171" s="15"/>
      <c r="GL171" s="15"/>
      <c r="GM171" s="15"/>
      <c r="GN171" s="15"/>
      <c r="GO171" s="15"/>
      <c r="GP171" s="15"/>
      <c r="GQ171" s="15"/>
      <c r="GR171" s="15"/>
      <c r="GS171" s="15"/>
      <c r="GT171" s="15"/>
      <c r="GU171" s="15"/>
      <c r="GV171" s="15"/>
      <c r="GW171" s="15"/>
      <c r="GX171" s="15"/>
      <c r="GY171" s="15"/>
      <c r="GZ171" s="15"/>
      <c r="HA171" s="15"/>
      <c r="HB171" s="15"/>
      <c r="HC171" s="15"/>
      <c r="HD171" s="15"/>
      <c r="HE171" s="15"/>
      <c r="HF171" s="15"/>
      <c r="HG171" s="15"/>
      <c r="HH171" s="15"/>
      <c r="HI171" s="15"/>
      <c r="HJ171" s="15"/>
      <c r="HK171" s="15"/>
      <c r="HL171" s="15"/>
      <c r="HM171" s="15"/>
      <c r="HN171" s="15"/>
      <c r="HO171" s="15"/>
      <c r="HP171" s="15"/>
      <c r="HQ171" s="15"/>
      <c r="HR171" s="15"/>
      <c r="HS171" s="15"/>
      <c r="HT171" s="15"/>
      <c r="HU171" s="15"/>
      <c r="HV171" s="15"/>
      <c r="HW171" s="15"/>
      <c r="HX171" s="15"/>
      <c r="HY171" s="15"/>
      <c r="HZ171" s="15"/>
      <c r="IA171" s="15"/>
      <c r="IB171" s="15"/>
      <c r="IC171" s="15"/>
      <c r="ID171" s="15"/>
      <c r="IE171" s="15"/>
      <c r="IF171" s="15"/>
      <c r="IG171" s="15"/>
      <c r="IH171" s="15"/>
      <c r="II171" s="15"/>
      <c r="IJ171" s="15"/>
      <c r="IK171" s="15"/>
      <c r="IL171" s="15"/>
      <c r="IM171" s="15"/>
      <c r="IN171" s="15"/>
      <c r="IO171" s="15"/>
      <c r="IP171" s="15"/>
      <c r="IQ171" s="15"/>
      <c r="IR171" s="15"/>
      <c r="IS171" s="15"/>
      <c r="IT171" s="15"/>
      <c r="IU171" s="15"/>
      <c r="IV171" s="15"/>
    </row>
    <row r="172" spans="1:256" s="119" customFormat="1" ht="25.5" customHeight="1">
      <c r="A172" s="145">
        <v>30</v>
      </c>
      <c r="B172" s="424" t="s">
        <v>435</v>
      </c>
      <c r="C172" s="360" t="s">
        <v>668</v>
      </c>
      <c r="D172" s="172">
        <v>1000</v>
      </c>
      <c r="E172" s="172">
        <v>1000</v>
      </c>
      <c r="F172" s="298">
        <v>1000</v>
      </c>
      <c r="G172" s="305">
        <f>F172/E172*100</f>
        <v>100</v>
      </c>
      <c r="H172" s="28"/>
      <c r="I172" s="28"/>
      <c r="J172" s="28"/>
      <c r="K172" s="28"/>
      <c r="L172" s="28"/>
      <c r="M172" s="28"/>
      <c r="N172" s="28"/>
      <c r="O172" s="80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  <c r="DX172" s="15"/>
      <c r="DY172" s="15"/>
      <c r="DZ172" s="15"/>
      <c r="EA172" s="15"/>
      <c r="EB172" s="15"/>
      <c r="EC172" s="15"/>
      <c r="ED172" s="15"/>
      <c r="EE172" s="15"/>
      <c r="EF172" s="15"/>
      <c r="EG172" s="15"/>
      <c r="EH172" s="15"/>
      <c r="EI172" s="15"/>
      <c r="EJ172" s="15"/>
      <c r="EK172" s="15"/>
      <c r="EL172" s="15"/>
      <c r="EM172" s="15"/>
      <c r="EN172" s="15"/>
      <c r="EO172" s="15"/>
      <c r="EP172" s="15"/>
      <c r="EQ172" s="15"/>
      <c r="ER172" s="15"/>
      <c r="ES172" s="15"/>
      <c r="ET172" s="15"/>
      <c r="EU172" s="15"/>
      <c r="EV172" s="15"/>
      <c r="EW172" s="15"/>
      <c r="EX172" s="15"/>
      <c r="EY172" s="15"/>
      <c r="EZ172" s="15"/>
      <c r="FA172" s="15"/>
      <c r="FB172" s="15"/>
      <c r="FC172" s="15"/>
      <c r="FD172" s="15"/>
      <c r="FE172" s="15"/>
      <c r="FF172" s="15"/>
      <c r="FG172" s="15"/>
      <c r="FH172" s="15"/>
      <c r="FI172" s="15"/>
      <c r="FJ172" s="15"/>
      <c r="FK172" s="15"/>
      <c r="FL172" s="15"/>
      <c r="FM172" s="15"/>
      <c r="FN172" s="15"/>
      <c r="FO172" s="15"/>
      <c r="FP172" s="15"/>
      <c r="FQ172" s="15"/>
      <c r="FR172" s="15"/>
      <c r="FS172" s="15"/>
      <c r="FT172" s="15"/>
      <c r="FU172" s="15"/>
      <c r="FV172" s="15"/>
      <c r="FW172" s="15"/>
      <c r="FX172" s="15"/>
      <c r="FY172" s="15"/>
      <c r="FZ172" s="15"/>
      <c r="GA172" s="15"/>
      <c r="GB172" s="15"/>
      <c r="GC172" s="15"/>
      <c r="GD172" s="15"/>
      <c r="GE172" s="15"/>
      <c r="GF172" s="15"/>
      <c r="GG172" s="15"/>
      <c r="GH172" s="15"/>
      <c r="GI172" s="15"/>
      <c r="GJ172" s="15"/>
      <c r="GK172" s="15"/>
      <c r="GL172" s="15"/>
      <c r="GM172" s="15"/>
      <c r="GN172" s="15"/>
      <c r="GO172" s="15"/>
      <c r="GP172" s="15"/>
      <c r="GQ172" s="15"/>
      <c r="GR172" s="15"/>
      <c r="GS172" s="15"/>
      <c r="GT172" s="15"/>
      <c r="GU172" s="15"/>
      <c r="GV172" s="15"/>
      <c r="GW172" s="15"/>
      <c r="GX172" s="15"/>
      <c r="GY172" s="15"/>
      <c r="GZ172" s="15"/>
      <c r="HA172" s="15"/>
      <c r="HB172" s="15"/>
      <c r="HC172" s="15"/>
      <c r="HD172" s="15"/>
      <c r="HE172" s="15"/>
      <c r="HF172" s="15"/>
      <c r="HG172" s="15"/>
      <c r="HH172" s="15"/>
      <c r="HI172" s="15"/>
      <c r="HJ172" s="15"/>
      <c r="HK172" s="15"/>
      <c r="HL172" s="15"/>
      <c r="HM172" s="15"/>
      <c r="HN172" s="15"/>
      <c r="HO172" s="15"/>
      <c r="HP172" s="15"/>
      <c r="HQ172" s="15"/>
      <c r="HR172" s="15"/>
      <c r="HS172" s="15"/>
      <c r="HT172" s="15"/>
      <c r="HU172" s="15"/>
      <c r="HV172" s="15"/>
      <c r="HW172" s="15"/>
      <c r="HX172" s="15"/>
      <c r="HY172" s="15"/>
      <c r="HZ172" s="15"/>
      <c r="IA172" s="15"/>
      <c r="IB172" s="15"/>
      <c r="IC172" s="15"/>
      <c r="ID172" s="15"/>
      <c r="IE172" s="15"/>
      <c r="IF172" s="15"/>
      <c r="IG172" s="15"/>
      <c r="IH172" s="15"/>
      <c r="II172" s="15"/>
      <c r="IJ172" s="15"/>
      <c r="IK172" s="15"/>
      <c r="IL172" s="15"/>
      <c r="IM172" s="15"/>
      <c r="IN172" s="15"/>
      <c r="IO172" s="15"/>
      <c r="IP172" s="15"/>
      <c r="IQ172" s="15"/>
      <c r="IR172" s="15"/>
      <c r="IS172" s="15"/>
      <c r="IT172" s="15"/>
      <c r="IU172" s="15"/>
      <c r="IV172" s="15"/>
    </row>
    <row r="173" spans="1:256" s="119" customFormat="1" ht="25.5">
      <c r="A173" s="145">
        <v>30</v>
      </c>
      <c r="B173" s="424" t="s">
        <v>737</v>
      </c>
      <c r="C173" s="360" t="s">
        <v>567</v>
      </c>
      <c r="D173" s="172">
        <v>1000</v>
      </c>
      <c r="E173" s="172">
        <v>1000</v>
      </c>
      <c r="F173" s="298">
        <v>748</v>
      </c>
      <c r="G173" s="305">
        <f>F173/E173*100</f>
        <v>74.8</v>
      </c>
      <c r="H173" s="28"/>
      <c r="I173" s="28"/>
      <c r="J173" s="28"/>
      <c r="K173" s="28"/>
      <c r="L173" s="28"/>
      <c r="M173" s="28"/>
      <c r="N173" s="28"/>
      <c r="O173" s="80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  <c r="DX173" s="15"/>
      <c r="DY173" s="15"/>
      <c r="DZ173" s="15"/>
      <c r="EA173" s="15"/>
      <c r="EB173" s="15"/>
      <c r="EC173" s="15"/>
      <c r="ED173" s="15"/>
      <c r="EE173" s="15"/>
      <c r="EF173" s="15"/>
      <c r="EG173" s="15"/>
      <c r="EH173" s="15"/>
      <c r="EI173" s="15"/>
      <c r="EJ173" s="15"/>
      <c r="EK173" s="15"/>
      <c r="EL173" s="15"/>
      <c r="EM173" s="15"/>
      <c r="EN173" s="15"/>
      <c r="EO173" s="15"/>
      <c r="EP173" s="15"/>
      <c r="EQ173" s="15"/>
      <c r="ER173" s="15"/>
      <c r="ES173" s="15"/>
      <c r="ET173" s="15"/>
      <c r="EU173" s="15"/>
      <c r="EV173" s="15"/>
      <c r="EW173" s="15"/>
      <c r="EX173" s="15"/>
      <c r="EY173" s="15"/>
      <c r="EZ173" s="15"/>
      <c r="FA173" s="15"/>
      <c r="FB173" s="15"/>
      <c r="FC173" s="15"/>
      <c r="FD173" s="15"/>
      <c r="FE173" s="15"/>
      <c r="FF173" s="15"/>
      <c r="FG173" s="15"/>
      <c r="FH173" s="15"/>
      <c r="FI173" s="15"/>
      <c r="FJ173" s="15"/>
      <c r="FK173" s="15"/>
      <c r="FL173" s="15"/>
      <c r="FM173" s="15"/>
      <c r="FN173" s="15"/>
      <c r="FO173" s="15"/>
      <c r="FP173" s="15"/>
      <c r="FQ173" s="15"/>
      <c r="FR173" s="15"/>
      <c r="FS173" s="15"/>
      <c r="FT173" s="15"/>
      <c r="FU173" s="15"/>
      <c r="FV173" s="15"/>
      <c r="FW173" s="15"/>
      <c r="FX173" s="15"/>
      <c r="FY173" s="15"/>
      <c r="FZ173" s="15"/>
      <c r="GA173" s="15"/>
      <c r="GB173" s="15"/>
      <c r="GC173" s="15"/>
      <c r="GD173" s="15"/>
      <c r="GE173" s="15"/>
      <c r="GF173" s="15"/>
      <c r="GG173" s="15"/>
      <c r="GH173" s="15"/>
      <c r="GI173" s="15"/>
      <c r="GJ173" s="15"/>
      <c r="GK173" s="15"/>
      <c r="GL173" s="15"/>
      <c r="GM173" s="15"/>
      <c r="GN173" s="15"/>
      <c r="GO173" s="15"/>
      <c r="GP173" s="15"/>
      <c r="GQ173" s="15"/>
      <c r="GR173" s="15"/>
      <c r="GS173" s="15"/>
      <c r="GT173" s="15"/>
      <c r="GU173" s="15"/>
      <c r="GV173" s="15"/>
      <c r="GW173" s="15"/>
      <c r="GX173" s="15"/>
      <c r="GY173" s="15"/>
      <c r="GZ173" s="15"/>
      <c r="HA173" s="15"/>
      <c r="HB173" s="15"/>
      <c r="HC173" s="15"/>
      <c r="HD173" s="15"/>
      <c r="HE173" s="15"/>
      <c r="HF173" s="15"/>
      <c r="HG173" s="15"/>
      <c r="HH173" s="15"/>
      <c r="HI173" s="15"/>
      <c r="HJ173" s="15"/>
      <c r="HK173" s="15"/>
      <c r="HL173" s="15"/>
      <c r="HM173" s="15"/>
      <c r="HN173" s="15"/>
      <c r="HO173" s="15"/>
      <c r="HP173" s="15"/>
      <c r="HQ173" s="15"/>
      <c r="HR173" s="15"/>
      <c r="HS173" s="15"/>
      <c r="HT173" s="15"/>
      <c r="HU173" s="15"/>
      <c r="HV173" s="15"/>
      <c r="HW173" s="15"/>
      <c r="HX173" s="15"/>
      <c r="HY173" s="15"/>
      <c r="HZ173" s="15"/>
      <c r="IA173" s="15"/>
      <c r="IB173" s="15"/>
      <c r="IC173" s="15"/>
      <c r="ID173" s="15"/>
      <c r="IE173" s="15"/>
      <c r="IF173" s="15"/>
      <c r="IG173" s="15"/>
      <c r="IH173" s="15"/>
      <c r="II173" s="15"/>
      <c r="IJ173" s="15"/>
      <c r="IK173" s="15"/>
      <c r="IL173" s="15"/>
      <c r="IM173" s="15"/>
      <c r="IN173" s="15"/>
      <c r="IO173" s="15"/>
      <c r="IP173" s="15"/>
      <c r="IQ173" s="15"/>
      <c r="IR173" s="15"/>
      <c r="IS173" s="15"/>
      <c r="IT173" s="15"/>
      <c r="IU173" s="15"/>
      <c r="IV173" s="15"/>
    </row>
    <row r="174" spans="1:256" s="119" customFormat="1" ht="25.5">
      <c r="A174" s="145">
        <v>30</v>
      </c>
      <c r="B174" s="424" t="s">
        <v>534</v>
      </c>
      <c r="C174" s="360" t="s">
        <v>568</v>
      </c>
      <c r="D174" s="172">
        <v>4000</v>
      </c>
      <c r="E174" s="172">
        <v>4000</v>
      </c>
      <c r="F174" s="298">
        <v>2450</v>
      </c>
      <c r="G174" s="305">
        <f>F174/E174*100</f>
        <v>61.25000000000001</v>
      </c>
      <c r="H174" s="28"/>
      <c r="I174" s="28"/>
      <c r="J174" s="28"/>
      <c r="K174" s="28"/>
      <c r="L174" s="28"/>
      <c r="M174" s="28"/>
      <c r="N174" s="28"/>
      <c r="O174" s="80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  <c r="DX174" s="15"/>
      <c r="DY174" s="15"/>
      <c r="DZ174" s="15"/>
      <c r="EA174" s="15"/>
      <c r="EB174" s="15"/>
      <c r="EC174" s="15"/>
      <c r="ED174" s="15"/>
      <c r="EE174" s="15"/>
      <c r="EF174" s="15"/>
      <c r="EG174" s="15"/>
      <c r="EH174" s="15"/>
      <c r="EI174" s="15"/>
      <c r="EJ174" s="15"/>
      <c r="EK174" s="15"/>
      <c r="EL174" s="15"/>
      <c r="EM174" s="15"/>
      <c r="EN174" s="15"/>
      <c r="EO174" s="15"/>
      <c r="EP174" s="15"/>
      <c r="EQ174" s="15"/>
      <c r="ER174" s="15"/>
      <c r="ES174" s="15"/>
      <c r="ET174" s="15"/>
      <c r="EU174" s="15"/>
      <c r="EV174" s="15"/>
      <c r="EW174" s="15"/>
      <c r="EX174" s="15"/>
      <c r="EY174" s="15"/>
      <c r="EZ174" s="15"/>
      <c r="FA174" s="15"/>
      <c r="FB174" s="15"/>
      <c r="FC174" s="15"/>
      <c r="FD174" s="15"/>
      <c r="FE174" s="15"/>
      <c r="FF174" s="15"/>
      <c r="FG174" s="15"/>
      <c r="FH174" s="15"/>
      <c r="FI174" s="15"/>
      <c r="FJ174" s="15"/>
      <c r="FK174" s="15"/>
      <c r="FL174" s="15"/>
      <c r="FM174" s="15"/>
      <c r="FN174" s="15"/>
      <c r="FO174" s="15"/>
      <c r="FP174" s="15"/>
      <c r="FQ174" s="15"/>
      <c r="FR174" s="15"/>
      <c r="FS174" s="15"/>
      <c r="FT174" s="15"/>
      <c r="FU174" s="15"/>
      <c r="FV174" s="15"/>
      <c r="FW174" s="15"/>
      <c r="FX174" s="15"/>
      <c r="FY174" s="15"/>
      <c r="FZ174" s="15"/>
      <c r="GA174" s="15"/>
      <c r="GB174" s="15"/>
      <c r="GC174" s="15"/>
      <c r="GD174" s="15"/>
      <c r="GE174" s="15"/>
      <c r="GF174" s="15"/>
      <c r="GG174" s="15"/>
      <c r="GH174" s="15"/>
      <c r="GI174" s="15"/>
      <c r="GJ174" s="15"/>
      <c r="GK174" s="15"/>
      <c r="GL174" s="15"/>
      <c r="GM174" s="15"/>
      <c r="GN174" s="15"/>
      <c r="GO174" s="15"/>
      <c r="GP174" s="15"/>
      <c r="GQ174" s="15"/>
      <c r="GR174" s="15"/>
      <c r="GS174" s="15"/>
      <c r="GT174" s="15"/>
      <c r="GU174" s="15"/>
      <c r="GV174" s="15"/>
      <c r="GW174" s="15"/>
      <c r="GX174" s="15"/>
      <c r="GY174" s="15"/>
      <c r="GZ174" s="15"/>
      <c r="HA174" s="15"/>
      <c r="HB174" s="15"/>
      <c r="HC174" s="15"/>
      <c r="HD174" s="15"/>
      <c r="HE174" s="15"/>
      <c r="HF174" s="15"/>
      <c r="HG174" s="15"/>
      <c r="HH174" s="15"/>
      <c r="HI174" s="15"/>
      <c r="HJ174" s="15"/>
      <c r="HK174" s="15"/>
      <c r="HL174" s="15"/>
      <c r="HM174" s="15"/>
      <c r="HN174" s="15"/>
      <c r="HO174" s="15"/>
      <c r="HP174" s="15"/>
      <c r="HQ174" s="15"/>
      <c r="HR174" s="15"/>
      <c r="HS174" s="15"/>
      <c r="HT174" s="15"/>
      <c r="HU174" s="15"/>
      <c r="HV174" s="15"/>
      <c r="HW174" s="15"/>
      <c r="HX174" s="15"/>
      <c r="HY174" s="15"/>
      <c r="HZ174" s="15"/>
      <c r="IA174" s="15"/>
      <c r="IB174" s="15"/>
      <c r="IC174" s="15"/>
      <c r="ID174" s="15"/>
      <c r="IE174" s="15"/>
      <c r="IF174" s="15"/>
      <c r="IG174" s="15"/>
      <c r="IH174" s="15"/>
      <c r="II174" s="15"/>
      <c r="IJ174" s="15"/>
      <c r="IK174" s="15"/>
      <c r="IL174" s="15"/>
      <c r="IM174" s="15"/>
      <c r="IN174" s="15"/>
      <c r="IO174" s="15"/>
      <c r="IP174" s="15"/>
      <c r="IQ174" s="15"/>
      <c r="IR174" s="15"/>
      <c r="IS174" s="15"/>
      <c r="IT174" s="15"/>
      <c r="IU174" s="15"/>
      <c r="IV174" s="15"/>
    </row>
    <row r="175" spans="1:256" s="119" customFormat="1" ht="25.5">
      <c r="A175" s="145">
        <v>30</v>
      </c>
      <c r="B175" s="424" t="s">
        <v>959</v>
      </c>
      <c r="C175" s="360" t="s">
        <v>655</v>
      </c>
      <c r="D175" s="172">
        <v>1000</v>
      </c>
      <c r="E175" s="172">
        <v>1000</v>
      </c>
      <c r="F175" s="298">
        <v>696</v>
      </c>
      <c r="G175" s="305">
        <f>F175/E175*100</f>
        <v>69.6</v>
      </c>
      <c r="H175" s="28"/>
      <c r="I175" s="28"/>
      <c r="J175" s="28"/>
      <c r="K175" s="28"/>
      <c r="L175" s="28"/>
      <c r="M175" s="28"/>
      <c r="N175" s="28"/>
      <c r="O175" s="80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  <c r="EI175" s="15"/>
      <c r="EJ175" s="15"/>
      <c r="EK175" s="15"/>
      <c r="EL175" s="15"/>
      <c r="EM175" s="15"/>
      <c r="EN175" s="15"/>
      <c r="EO175" s="15"/>
      <c r="EP175" s="15"/>
      <c r="EQ175" s="15"/>
      <c r="ER175" s="15"/>
      <c r="ES175" s="15"/>
      <c r="ET175" s="15"/>
      <c r="EU175" s="15"/>
      <c r="EV175" s="15"/>
      <c r="EW175" s="15"/>
      <c r="EX175" s="15"/>
      <c r="EY175" s="15"/>
      <c r="EZ175" s="15"/>
      <c r="FA175" s="15"/>
      <c r="FB175" s="15"/>
      <c r="FC175" s="15"/>
      <c r="FD175" s="15"/>
      <c r="FE175" s="15"/>
      <c r="FF175" s="15"/>
      <c r="FG175" s="15"/>
      <c r="FH175" s="15"/>
      <c r="FI175" s="15"/>
      <c r="FJ175" s="15"/>
      <c r="FK175" s="15"/>
      <c r="FL175" s="15"/>
      <c r="FM175" s="15"/>
      <c r="FN175" s="15"/>
      <c r="FO175" s="15"/>
      <c r="FP175" s="15"/>
      <c r="FQ175" s="15"/>
      <c r="FR175" s="15"/>
      <c r="FS175" s="15"/>
      <c r="FT175" s="15"/>
      <c r="FU175" s="15"/>
      <c r="FV175" s="15"/>
      <c r="FW175" s="15"/>
      <c r="FX175" s="15"/>
      <c r="FY175" s="15"/>
      <c r="FZ175" s="15"/>
      <c r="GA175" s="15"/>
      <c r="GB175" s="15"/>
      <c r="GC175" s="15"/>
      <c r="GD175" s="15"/>
      <c r="GE175" s="15"/>
      <c r="GF175" s="15"/>
      <c r="GG175" s="15"/>
      <c r="GH175" s="15"/>
      <c r="GI175" s="15"/>
      <c r="GJ175" s="15"/>
      <c r="GK175" s="15"/>
      <c r="GL175" s="15"/>
      <c r="GM175" s="15"/>
      <c r="GN175" s="15"/>
      <c r="GO175" s="15"/>
      <c r="GP175" s="15"/>
      <c r="GQ175" s="15"/>
      <c r="GR175" s="15"/>
      <c r="GS175" s="15"/>
      <c r="GT175" s="15"/>
      <c r="GU175" s="15"/>
      <c r="GV175" s="15"/>
      <c r="GW175" s="15"/>
      <c r="GX175" s="15"/>
      <c r="GY175" s="15"/>
      <c r="GZ175" s="15"/>
      <c r="HA175" s="15"/>
      <c r="HB175" s="15"/>
      <c r="HC175" s="15"/>
      <c r="HD175" s="15"/>
      <c r="HE175" s="15"/>
      <c r="HF175" s="15"/>
      <c r="HG175" s="15"/>
      <c r="HH175" s="15"/>
      <c r="HI175" s="15"/>
      <c r="HJ175" s="15"/>
      <c r="HK175" s="15"/>
      <c r="HL175" s="15"/>
      <c r="HM175" s="15"/>
      <c r="HN175" s="15"/>
      <c r="HO175" s="15"/>
      <c r="HP175" s="15"/>
      <c r="HQ175" s="15"/>
      <c r="HR175" s="15"/>
      <c r="HS175" s="15"/>
      <c r="HT175" s="15"/>
      <c r="HU175" s="15"/>
      <c r="HV175" s="15"/>
      <c r="HW175" s="15"/>
      <c r="HX175" s="15"/>
      <c r="HY175" s="15"/>
      <c r="HZ175" s="15"/>
      <c r="IA175" s="15"/>
      <c r="IB175" s="15"/>
      <c r="IC175" s="15"/>
      <c r="ID175" s="15"/>
      <c r="IE175" s="15"/>
      <c r="IF175" s="15"/>
      <c r="IG175" s="15"/>
      <c r="IH175" s="15"/>
      <c r="II175" s="15"/>
      <c r="IJ175" s="15"/>
      <c r="IK175" s="15"/>
      <c r="IL175" s="15"/>
      <c r="IM175" s="15"/>
      <c r="IN175" s="15"/>
      <c r="IO175" s="15"/>
      <c r="IP175" s="15"/>
      <c r="IQ175" s="15"/>
      <c r="IR175" s="15"/>
      <c r="IS175" s="15"/>
      <c r="IT175" s="15"/>
      <c r="IU175" s="15"/>
      <c r="IV175" s="15"/>
    </row>
    <row r="176" spans="1:256" s="119" customFormat="1" ht="12.75">
      <c r="A176" s="812" t="s">
        <v>908</v>
      </c>
      <c r="B176" s="813"/>
      <c r="C176" s="814"/>
      <c r="D176" s="117">
        <f>SUM(D172:D175)</f>
        <v>7000</v>
      </c>
      <c r="E176" s="117">
        <f>SUM(E172:E175)</f>
        <v>7000</v>
      </c>
      <c r="F176" s="327">
        <f>SUM(F172:F175)</f>
        <v>4894</v>
      </c>
      <c r="G176" s="382">
        <f>F176/E176*100</f>
        <v>69.91428571428571</v>
      </c>
      <c r="H176" s="123" t="s">
        <v>151</v>
      </c>
      <c r="I176" s="28"/>
      <c r="J176" s="28"/>
      <c r="K176" s="28"/>
      <c r="L176" s="28"/>
      <c r="M176" s="28"/>
      <c r="N176" s="28"/>
      <c r="O176" s="80" t="s">
        <v>166</v>
      </c>
      <c r="P176" s="80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  <c r="EI176" s="15"/>
      <c r="EJ176" s="15"/>
      <c r="EK176" s="15"/>
      <c r="EL176" s="15"/>
      <c r="EM176" s="15"/>
      <c r="EN176" s="15"/>
      <c r="EO176" s="15"/>
      <c r="EP176" s="15"/>
      <c r="EQ176" s="15"/>
      <c r="ER176" s="15"/>
      <c r="ES176" s="15"/>
      <c r="ET176" s="15"/>
      <c r="EU176" s="15"/>
      <c r="EV176" s="15"/>
      <c r="EW176" s="15"/>
      <c r="EX176" s="15"/>
      <c r="EY176" s="15"/>
      <c r="EZ176" s="15"/>
      <c r="FA176" s="15"/>
      <c r="FB176" s="15"/>
      <c r="FC176" s="15"/>
      <c r="FD176" s="15"/>
      <c r="FE176" s="15"/>
      <c r="FF176" s="15"/>
      <c r="FG176" s="15"/>
      <c r="FH176" s="15"/>
      <c r="FI176" s="15"/>
      <c r="FJ176" s="15"/>
      <c r="FK176" s="15"/>
      <c r="FL176" s="15"/>
      <c r="FM176" s="15"/>
      <c r="FN176" s="15"/>
      <c r="FO176" s="15"/>
      <c r="FP176" s="15"/>
      <c r="FQ176" s="15"/>
      <c r="FR176" s="15"/>
      <c r="FS176" s="15"/>
      <c r="FT176" s="15"/>
      <c r="FU176" s="15"/>
      <c r="FV176" s="15"/>
      <c r="FW176" s="15"/>
      <c r="FX176" s="15"/>
      <c r="FY176" s="15"/>
      <c r="FZ176" s="15"/>
      <c r="GA176" s="15"/>
      <c r="GB176" s="15"/>
      <c r="GC176" s="15"/>
      <c r="GD176" s="15"/>
      <c r="GE176" s="15"/>
      <c r="GF176" s="15"/>
      <c r="GG176" s="15"/>
      <c r="GH176" s="15"/>
      <c r="GI176" s="15"/>
      <c r="GJ176" s="15"/>
      <c r="GK176" s="15"/>
      <c r="GL176" s="15"/>
      <c r="GM176" s="15"/>
      <c r="GN176" s="15"/>
      <c r="GO176" s="15"/>
      <c r="GP176" s="15"/>
      <c r="GQ176" s="15"/>
      <c r="GR176" s="15"/>
      <c r="GS176" s="15"/>
      <c r="GT176" s="15"/>
      <c r="GU176" s="15"/>
      <c r="GV176" s="15"/>
      <c r="GW176" s="15"/>
      <c r="GX176" s="15"/>
      <c r="GY176" s="15"/>
      <c r="GZ176" s="15"/>
      <c r="HA176" s="15"/>
      <c r="HB176" s="15"/>
      <c r="HC176" s="15"/>
      <c r="HD176" s="15"/>
      <c r="HE176" s="15"/>
      <c r="HF176" s="15"/>
      <c r="HG176" s="15"/>
      <c r="HH176" s="15"/>
      <c r="HI176" s="15"/>
      <c r="HJ176" s="15"/>
      <c r="HK176" s="15"/>
      <c r="HL176" s="15"/>
      <c r="HM176" s="15"/>
      <c r="HN176" s="15"/>
      <c r="HO176" s="15"/>
      <c r="HP176" s="15"/>
      <c r="HQ176" s="15"/>
      <c r="HR176" s="15"/>
      <c r="HS176" s="15"/>
      <c r="HT176" s="15"/>
      <c r="HU176" s="15"/>
      <c r="HV176" s="15"/>
      <c r="HW176" s="15"/>
      <c r="HX176" s="15"/>
      <c r="HY176" s="15"/>
      <c r="HZ176" s="15"/>
      <c r="IA176" s="15"/>
      <c r="IB176" s="15"/>
      <c r="IC176" s="15"/>
      <c r="ID176" s="15"/>
      <c r="IE176" s="15"/>
      <c r="IF176" s="15"/>
      <c r="IG176" s="15"/>
      <c r="IH176" s="15"/>
      <c r="II176" s="15"/>
      <c r="IJ176" s="15"/>
      <c r="IK176" s="15"/>
      <c r="IL176" s="15"/>
      <c r="IM176" s="15"/>
      <c r="IN176" s="15"/>
      <c r="IO176" s="15"/>
      <c r="IP176" s="15"/>
      <c r="IQ176" s="15"/>
      <c r="IR176" s="15"/>
      <c r="IS176" s="15"/>
      <c r="IT176" s="15"/>
      <c r="IU176" s="15"/>
      <c r="IV176" s="15"/>
    </row>
    <row r="177" spans="1:256" s="119" customFormat="1" ht="9.75" customHeight="1">
      <c r="A177" s="391"/>
      <c r="B177" s="391"/>
      <c r="C177" s="391"/>
      <c r="D177" s="392"/>
      <c r="E177" s="392"/>
      <c r="F177" s="371"/>
      <c r="G177" s="487"/>
      <c r="H177" s="123"/>
      <c r="I177" s="28"/>
      <c r="J177" s="28"/>
      <c r="K177" s="28"/>
      <c r="L177" s="28"/>
      <c r="M177" s="28"/>
      <c r="N177" s="28"/>
      <c r="O177" s="80"/>
      <c r="P177" s="80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  <c r="EI177" s="15"/>
      <c r="EJ177" s="15"/>
      <c r="EK177" s="15"/>
      <c r="EL177" s="15"/>
      <c r="EM177" s="15"/>
      <c r="EN177" s="15"/>
      <c r="EO177" s="15"/>
      <c r="EP177" s="15"/>
      <c r="EQ177" s="15"/>
      <c r="ER177" s="15"/>
      <c r="ES177" s="15"/>
      <c r="ET177" s="15"/>
      <c r="EU177" s="15"/>
      <c r="EV177" s="15"/>
      <c r="EW177" s="15"/>
      <c r="EX177" s="15"/>
      <c r="EY177" s="15"/>
      <c r="EZ177" s="15"/>
      <c r="FA177" s="15"/>
      <c r="FB177" s="15"/>
      <c r="FC177" s="15"/>
      <c r="FD177" s="15"/>
      <c r="FE177" s="15"/>
      <c r="FF177" s="15"/>
      <c r="FG177" s="15"/>
      <c r="FH177" s="15"/>
      <c r="FI177" s="15"/>
      <c r="FJ177" s="15"/>
      <c r="FK177" s="15"/>
      <c r="FL177" s="15"/>
      <c r="FM177" s="15"/>
      <c r="FN177" s="15"/>
      <c r="FO177" s="15"/>
      <c r="FP177" s="15"/>
      <c r="FQ177" s="15"/>
      <c r="FR177" s="15"/>
      <c r="FS177" s="15"/>
      <c r="FT177" s="15"/>
      <c r="FU177" s="15"/>
      <c r="FV177" s="15"/>
      <c r="FW177" s="15"/>
      <c r="FX177" s="15"/>
      <c r="FY177" s="15"/>
      <c r="FZ177" s="15"/>
      <c r="GA177" s="15"/>
      <c r="GB177" s="15"/>
      <c r="GC177" s="15"/>
      <c r="GD177" s="15"/>
      <c r="GE177" s="15"/>
      <c r="GF177" s="15"/>
      <c r="GG177" s="15"/>
      <c r="GH177" s="15"/>
      <c r="GI177" s="15"/>
      <c r="GJ177" s="15"/>
      <c r="GK177" s="15"/>
      <c r="GL177" s="15"/>
      <c r="GM177" s="15"/>
      <c r="GN177" s="15"/>
      <c r="GO177" s="15"/>
      <c r="GP177" s="15"/>
      <c r="GQ177" s="15"/>
      <c r="GR177" s="15"/>
      <c r="GS177" s="15"/>
      <c r="GT177" s="15"/>
      <c r="GU177" s="15"/>
      <c r="GV177" s="15"/>
      <c r="GW177" s="15"/>
      <c r="GX177" s="15"/>
      <c r="GY177" s="15"/>
      <c r="GZ177" s="15"/>
      <c r="HA177" s="15"/>
      <c r="HB177" s="15"/>
      <c r="HC177" s="15"/>
      <c r="HD177" s="15"/>
      <c r="HE177" s="15"/>
      <c r="HF177" s="15"/>
      <c r="HG177" s="15"/>
      <c r="HH177" s="15"/>
      <c r="HI177" s="15"/>
      <c r="HJ177" s="15"/>
      <c r="HK177" s="15"/>
      <c r="HL177" s="15"/>
      <c r="HM177" s="15"/>
      <c r="HN177" s="15"/>
      <c r="HO177" s="15"/>
      <c r="HP177" s="15"/>
      <c r="HQ177" s="15"/>
      <c r="HR177" s="15"/>
      <c r="HS177" s="15"/>
      <c r="HT177" s="15"/>
      <c r="HU177" s="15"/>
      <c r="HV177" s="15"/>
      <c r="HW177" s="15"/>
      <c r="HX177" s="15"/>
      <c r="HY177" s="15"/>
      <c r="HZ177" s="15"/>
      <c r="IA177" s="15"/>
      <c r="IB177" s="15"/>
      <c r="IC177" s="15"/>
      <c r="ID177" s="15"/>
      <c r="IE177" s="15"/>
      <c r="IF177" s="15"/>
      <c r="IG177" s="15"/>
      <c r="IH177" s="15"/>
      <c r="II177" s="15"/>
      <c r="IJ177" s="15"/>
      <c r="IK177" s="15"/>
      <c r="IL177" s="15"/>
      <c r="IM177" s="15"/>
      <c r="IN177" s="15"/>
      <c r="IO177" s="15"/>
      <c r="IP177" s="15"/>
      <c r="IQ177" s="15"/>
      <c r="IR177" s="15"/>
      <c r="IS177" s="15"/>
      <c r="IT177" s="15"/>
      <c r="IU177" s="15"/>
      <c r="IV177" s="15"/>
    </row>
    <row r="178" spans="1:256" s="119" customFormat="1" ht="14.25" customHeight="1">
      <c r="A178" s="811" t="s">
        <v>658</v>
      </c>
      <c r="B178" s="811"/>
      <c r="C178" s="811"/>
      <c r="D178" s="811"/>
      <c r="E178" s="811"/>
      <c r="F178" s="371"/>
      <c r="G178" s="487"/>
      <c r="H178" s="123"/>
      <c r="I178" s="28"/>
      <c r="J178" s="28"/>
      <c r="K178" s="28"/>
      <c r="L178" s="28"/>
      <c r="M178" s="28"/>
      <c r="N178" s="28"/>
      <c r="O178" s="80"/>
      <c r="P178" s="80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  <c r="DX178" s="15"/>
      <c r="DY178" s="15"/>
      <c r="DZ178" s="15"/>
      <c r="EA178" s="15"/>
      <c r="EB178" s="15"/>
      <c r="EC178" s="15"/>
      <c r="ED178" s="15"/>
      <c r="EE178" s="15"/>
      <c r="EF178" s="15"/>
      <c r="EG178" s="15"/>
      <c r="EH178" s="15"/>
      <c r="EI178" s="15"/>
      <c r="EJ178" s="15"/>
      <c r="EK178" s="15"/>
      <c r="EL178" s="15"/>
      <c r="EM178" s="15"/>
      <c r="EN178" s="15"/>
      <c r="EO178" s="15"/>
      <c r="EP178" s="15"/>
      <c r="EQ178" s="15"/>
      <c r="ER178" s="15"/>
      <c r="ES178" s="15"/>
      <c r="ET178" s="15"/>
      <c r="EU178" s="15"/>
      <c r="EV178" s="15"/>
      <c r="EW178" s="15"/>
      <c r="EX178" s="15"/>
      <c r="EY178" s="15"/>
      <c r="EZ178" s="15"/>
      <c r="FA178" s="15"/>
      <c r="FB178" s="15"/>
      <c r="FC178" s="15"/>
      <c r="FD178" s="15"/>
      <c r="FE178" s="15"/>
      <c r="FF178" s="15"/>
      <c r="FG178" s="15"/>
      <c r="FH178" s="15"/>
      <c r="FI178" s="15"/>
      <c r="FJ178" s="15"/>
      <c r="FK178" s="15"/>
      <c r="FL178" s="15"/>
      <c r="FM178" s="15"/>
      <c r="FN178" s="15"/>
      <c r="FO178" s="15"/>
      <c r="FP178" s="15"/>
      <c r="FQ178" s="15"/>
      <c r="FR178" s="15"/>
      <c r="FS178" s="15"/>
      <c r="FT178" s="15"/>
      <c r="FU178" s="15"/>
      <c r="FV178" s="15"/>
      <c r="FW178" s="15"/>
      <c r="FX178" s="15"/>
      <c r="FY178" s="15"/>
      <c r="FZ178" s="15"/>
      <c r="GA178" s="15"/>
      <c r="GB178" s="15"/>
      <c r="GC178" s="15"/>
      <c r="GD178" s="15"/>
      <c r="GE178" s="15"/>
      <c r="GF178" s="15"/>
      <c r="GG178" s="15"/>
      <c r="GH178" s="15"/>
      <c r="GI178" s="15"/>
      <c r="GJ178" s="15"/>
      <c r="GK178" s="15"/>
      <c r="GL178" s="15"/>
      <c r="GM178" s="15"/>
      <c r="GN178" s="15"/>
      <c r="GO178" s="15"/>
      <c r="GP178" s="15"/>
      <c r="GQ178" s="15"/>
      <c r="GR178" s="15"/>
      <c r="GS178" s="15"/>
      <c r="GT178" s="15"/>
      <c r="GU178" s="15"/>
      <c r="GV178" s="15"/>
      <c r="GW178" s="15"/>
      <c r="GX178" s="15"/>
      <c r="GY178" s="15"/>
      <c r="GZ178" s="15"/>
      <c r="HA178" s="15"/>
      <c r="HB178" s="15"/>
      <c r="HC178" s="15"/>
      <c r="HD178" s="15"/>
      <c r="HE178" s="15"/>
      <c r="HF178" s="15"/>
      <c r="HG178" s="15"/>
      <c r="HH178" s="15"/>
      <c r="HI178" s="15"/>
      <c r="HJ178" s="15"/>
      <c r="HK178" s="15"/>
      <c r="HL178" s="15"/>
      <c r="HM178" s="15"/>
      <c r="HN178" s="15"/>
      <c r="HO178" s="15"/>
      <c r="HP178" s="15"/>
      <c r="HQ178" s="15"/>
      <c r="HR178" s="15"/>
      <c r="HS178" s="15"/>
      <c r="HT178" s="15"/>
      <c r="HU178" s="15"/>
      <c r="HV178" s="15"/>
      <c r="HW178" s="15"/>
      <c r="HX178" s="15"/>
      <c r="HY178" s="15"/>
      <c r="HZ178" s="15"/>
      <c r="IA178" s="15"/>
      <c r="IB178" s="15"/>
      <c r="IC178" s="15"/>
      <c r="ID178" s="15"/>
      <c r="IE178" s="15"/>
      <c r="IF178" s="15"/>
      <c r="IG178" s="15"/>
      <c r="IH178" s="15"/>
      <c r="II178" s="15"/>
      <c r="IJ178" s="15"/>
      <c r="IK178" s="15"/>
      <c r="IL178" s="15"/>
      <c r="IM178" s="15"/>
      <c r="IN178" s="15"/>
      <c r="IO178" s="15"/>
      <c r="IP178" s="15"/>
      <c r="IQ178" s="15"/>
      <c r="IR178" s="15"/>
      <c r="IS178" s="15"/>
      <c r="IT178" s="15"/>
      <c r="IU178" s="15"/>
      <c r="IV178" s="15"/>
    </row>
    <row r="179" spans="1:256" s="119" customFormat="1" ht="9" customHeight="1">
      <c r="A179" s="514"/>
      <c r="B179" s="514"/>
      <c r="C179" s="514"/>
      <c r="D179" s="514"/>
      <c r="E179" s="514"/>
      <c r="F179" s="371"/>
      <c r="G179" s="487"/>
      <c r="H179" s="123"/>
      <c r="I179" s="28"/>
      <c r="J179" s="28"/>
      <c r="K179" s="28"/>
      <c r="L179" s="28"/>
      <c r="M179" s="28"/>
      <c r="N179" s="28"/>
      <c r="O179" s="80"/>
      <c r="P179" s="80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  <c r="DX179" s="15"/>
      <c r="DY179" s="15"/>
      <c r="DZ179" s="15"/>
      <c r="EA179" s="15"/>
      <c r="EB179" s="15"/>
      <c r="EC179" s="15"/>
      <c r="ED179" s="15"/>
      <c r="EE179" s="15"/>
      <c r="EF179" s="15"/>
      <c r="EG179" s="15"/>
      <c r="EH179" s="15"/>
      <c r="EI179" s="15"/>
      <c r="EJ179" s="15"/>
      <c r="EK179" s="15"/>
      <c r="EL179" s="15"/>
      <c r="EM179" s="15"/>
      <c r="EN179" s="15"/>
      <c r="EO179" s="15"/>
      <c r="EP179" s="15"/>
      <c r="EQ179" s="15"/>
      <c r="ER179" s="15"/>
      <c r="ES179" s="15"/>
      <c r="ET179" s="15"/>
      <c r="EU179" s="15"/>
      <c r="EV179" s="15"/>
      <c r="EW179" s="15"/>
      <c r="EX179" s="15"/>
      <c r="EY179" s="15"/>
      <c r="EZ179" s="15"/>
      <c r="FA179" s="15"/>
      <c r="FB179" s="15"/>
      <c r="FC179" s="15"/>
      <c r="FD179" s="15"/>
      <c r="FE179" s="15"/>
      <c r="FF179" s="15"/>
      <c r="FG179" s="15"/>
      <c r="FH179" s="15"/>
      <c r="FI179" s="15"/>
      <c r="FJ179" s="15"/>
      <c r="FK179" s="15"/>
      <c r="FL179" s="15"/>
      <c r="FM179" s="15"/>
      <c r="FN179" s="15"/>
      <c r="FO179" s="15"/>
      <c r="FP179" s="15"/>
      <c r="FQ179" s="15"/>
      <c r="FR179" s="15"/>
      <c r="FS179" s="15"/>
      <c r="FT179" s="15"/>
      <c r="FU179" s="15"/>
      <c r="FV179" s="15"/>
      <c r="FW179" s="15"/>
      <c r="FX179" s="15"/>
      <c r="FY179" s="15"/>
      <c r="FZ179" s="15"/>
      <c r="GA179" s="15"/>
      <c r="GB179" s="15"/>
      <c r="GC179" s="15"/>
      <c r="GD179" s="15"/>
      <c r="GE179" s="15"/>
      <c r="GF179" s="15"/>
      <c r="GG179" s="15"/>
      <c r="GH179" s="15"/>
      <c r="GI179" s="15"/>
      <c r="GJ179" s="15"/>
      <c r="GK179" s="15"/>
      <c r="GL179" s="15"/>
      <c r="GM179" s="15"/>
      <c r="GN179" s="15"/>
      <c r="GO179" s="15"/>
      <c r="GP179" s="15"/>
      <c r="GQ179" s="15"/>
      <c r="GR179" s="15"/>
      <c r="GS179" s="15"/>
      <c r="GT179" s="15"/>
      <c r="GU179" s="15"/>
      <c r="GV179" s="15"/>
      <c r="GW179" s="15"/>
      <c r="GX179" s="15"/>
      <c r="GY179" s="15"/>
      <c r="GZ179" s="15"/>
      <c r="HA179" s="15"/>
      <c r="HB179" s="15"/>
      <c r="HC179" s="15"/>
      <c r="HD179" s="15"/>
      <c r="HE179" s="15"/>
      <c r="HF179" s="15"/>
      <c r="HG179" s="15"/>
      <c r="HH179" s="15"/>
      <c r="HI179" s="15"/>
      <c r="HJ179" s="15"/>
      <c r="HK179" s="15"/>
      <c r="HL179" s="15"/>
      <c r="HM179" s="15"/>
      <c r="HN179" s="15"/>
      <c r="HO179" s="15"/>
      <c r="HP179" s="15"/>
      <c r="HQ179" s="15"/>
      <c r="HR179" s="15"/>
      <c r="HS179" s="15"/>
      <c r="HT179" s="15"/>
      <c r="HU179" s="15"/>
      <c r="HV179" s="15"/>
      <c r="HW179" s="15"/>
      <c r="HX179" s="15"/>
      <c r="HY179" s="15"/>
      <c r="HZ179" s="15"/>
      <c r="IA179" s="15"/>
      <c r="IB179" s="15"/>
      <c r="IC179" s="15"/>
      <c r="ID179" s="15"/>
      <c r="IE179" s="15"/>
      <c r="IF179" s="15"/>
      <c r="IG179" s="15"/>
      <c r="IH179" s="15"/>
      <c r="II179" s="15"/>
      <c r="IJ179" s="15"/>
      <c r="IK179" s="15"/>
      <c r="IL179" s="15"/>
      <c r="IM179" s="15"/>
      <c r="IN179" s="15"/>
      <c r="IO179" s="15"/>
      <c r="IP179" s="15"/>
      <c r="IQ179" s="15"/>
      <c r="IR179" s="15"/>
      <c r="IS179" s="15"/>
      <c r="IT179" s="15"/>
      <c r="IU179" s="15"/>
      <c r="IV179" s="15"/>
    </row>
    <row r="180" spans="1:256" s="119" customFormat="1" ht="24.75" customHeight="1">
      <c r="A180" s="7" t="s">
        <v>1006</v>
      </c>
      <c r="B180" s="7" t="s">
        <v>1007</v>
      </c>
      <c r="C180" s="5" t="s">
        <v>1008</v>
      </c>
      <c r="D180" s="51" t="s">
        <v>50</v>
      </c>
      <c r="E180" s="58" t="s">
        <v>52</v>
      </c>
      <c r="F180" s="5" t="s">
        <v>978</v>
      </c>
      <c r="G180" s="50" t="s">
        <v>53</v>
      </c>
      <c r="H180" s="28" t="s">
        <v>152</v>
      </c>
      <c r="I180" s="28"/>
      <c r="J180" s="28"/>
      <c r="K180" s="28"/>
      <c r="L180" s="28"/>
      <c r="M180" s="28"/>
      <c r="N180" s="28"/>
      <c r="O180" s="80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  <c r="EE180" s="15"/>
      <c r="EF180" s="15"/>
      <c r="EG180" s="15"/>
      <c r="EH180" s="15"/>
      <c r="EI180" s="15"/>
      <c r="EJ180" s="15"/>
      <c r="EK180" s="15"/>
      <c r="EL180" s="15"/>
      <c r="EM180" s="15"/>
      <c r="EN180" s="15"/>
      <c r="EO180" s="15"/>
      <c r="EP180" s="15"/>
      <c r="EQ180" s="15"/>
      <c r="ER180" s="15"/>
      <c r="ES180" s="15"/>
      <c r="ET180" s="15"/>
      <c r="EU180" s="15"/>
      <c r="EV180" s="15"/>
      <c r="EW180" s="15"/>
      <c r="EX180" s="15"/>
      <c r="EY180" s="15"/>
      <c r="EZ180" s="15"/>
      <c r="FA180" s="15"/>
      <c r="FB180" s="15"/>
      <c r="FC180" s="15"/>
      <c r="FD180" s="15"/>
      <c r="FE180" s="15"/>
      <c r="FF180" s="15"/>
      <c r="FG180" s="15"/>
      <c r="FH180" s="15"/>
      <c r="FI180" s="15"/>
      <c r="FJ180" s="15"/>
      <c r="FK180" s="15"/>
      <c r="FL180" s="15"/>
      <c r="FM180" s="15"/>
      <c r="FN180" s="15"/>
      <c r="FO180" s="15"/>
      <c r="FP180" s="15"/>
      <c r="FQ180" s="15"/>
      <c r="FR180" s="15"/>
      <c r="FS180" s="15"/>
      <c r="FT180" s="15"/>
      <c r="FU180" s="15"/>
      <c r="FV180" s="15"/>
      <c r="FW180" s="15"/>
      <c r="FX180" s="15"/>
      <c r="FY180" s="15"/>
      <c r="FZ180" s="15"/>
      <c r="GA180" s="15"/>
      <c r="GB180" s="15"/>
      <c r="GC180" s="15"/>
      <c r="GD180" s="15"/>
      <c r="GE180" s="15"/>
      <c r="GF180" s="15"/>
      <c r="GG180" s="15"/>
      <c r="GH180" s="15"/>
      <c r="GI180" s="15"/>
      <c r="GJ180" s="15"/>
      <c r="GK180" s="15"/>
      <c r="GL180" s="15"/>
      <c r="GM180" s="15"/>
      <c r="GN180" s="15"/>
      <c r="GO180" s="15"/>
      <c r="GP180" s="15"/>
      <c r="GQ180" s="15"/>
      <c r="GR180" s="15"/>
      <c r="GS180" s="15"/>
      <c r="GT180" s="15"/>
      <c r="GU180" s="15"/>
      <c r="GV180" s="15"/>
      <c r="GW180" s="15"/>
      <c r="GX180" s="15"/>
      <c r="GY180" s="15"/>
      <c r="GZ180" s="15"/>
      <c r="HA180" s="15"/>
      <c r="HB180" s="15"/>
      <c r="HC180" s="15"/>
      <c r="HD180" s="15"/>
      <c r="HE180" s="15"/>
      <c r="HF180" s="15"/>
      <c r="HG180" s="15"/>
      <c r="HH180" s="15"/>
      <c r="HI180" s="15"/>
      <c r="HJ180" s="15"/>
      <c r="HK180" s="15"/>
      <c r="HL180" s="15"/>
      <c r="HM180" s="15"/>
      <c r="HN180" s="15"/>
      <c r="HO180" s="15"/>
      <c r="HP180" s="15"/>
      <c r="HQ180" s="15"/>
      <c r="HR180" s="15"/>
      <c r="HS180" s="15"/>
      <c r="HT180" s="15"/>
      <c r="HU180" s="15"/>
      <c r="HV180" s="15"/>
      <c r="HW180" s="15"/>
      <c r="HX180" s="15"/>
      <c r="HY180" s="15"/>
      <c r="HZ180" s="15"/>
      <c r="IA180" s="15"/>
      <c r="IB180" s="15"/>
      <c r="IC180" s="15"/>
      <c r="ID180" s="15"/>
      <c r="IE180" s="15"/>
      <c r="IF180" s="15"/>
      <c r="IG180" s="15"/>
      <c r="IH180" s="15"/>
      <c r="II180" s="15"/>
      <c r="IJ180" s="15"/>
      <c r="IK180" s="15"/>
      <c r="IL180" s="15"/>
      <c r="IM180" s="15"/>
      <c r="IN180" s="15"/>
      <c r="IO180" s="15"/>
      <c r="IP180" s="15"/>
      <c r="IQ180" s="15"/>
      <c r="IR180" s="15"/>
      <c r="IS180" s="15"/>
      <c r="IT180" s="15"/>
      <c r="IU180" s="15"/>
      <c r="IV180" s="15"/>
    </row>
    <row r="181" spans="1:256" s="119" customFormat="1" ht="12.75">
      <c r="A181" s="133">
        <v>30</v>
      </c>
      <c r="B181" s="361" t="s">
        <v>1084</v>
      </c>
      <c r="C181" s="33" t="s">
        <v>1085</v>
      </c>
      <c r="D181" s="27">
        <v>0</v>
      </c>
      <c r="E181" s="27">
        <v>140</v>
      </c>
      <c r="F181" s="312">
        <v>140</v>
      </c>
      <c r="G181" s="305">
        <f>F181/E181*100</f>
        <v>100</v>
      </c>
      <c r="H181" s="28"/>
      <c r="I181" s="28"/>
      <c r="J181" s="28"/>
      <c r="K181" s="28"/>
      <c r="L181" s="28"/>
      <c r="M181" s="28"/>
      <c r="N181" s="28"/>
      <c r="O181" s="80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  <c r="DX181" s="15"/>
      <c r="DY181" s="15"/>
      <c r="DZ181" s="15"/>
      <c r="EA181" s="15"/>
      <c r="EB181" s="15"/>
      <c r="EC181" s="15"/>
      <c r="ED181" s="15"/>
      <c r="EE181" s="15"/>
      <c r="EF181" s="15"/>
      <c r="EG181" s="15"/>
      <c r="EH181" s="15"/>
      <c r="EI181" s="15"/>
      <c r="EJ181" s="15"/>
      <c r="EK181" s="15"/>
      <c r="EL181" s="15"/>
      <c r="EM181" s="15"/>
      <c r="EN181" s="15"/>
      <c r="EO181" s="15"/>
      <c r="EP181" s="15"/>
      <c r="EQ181" s="15"/>
      <c r="ER181" s="15"/>
      <c r="ES181" s="15"/>
      <c r="ET181" s="15"/>
      <c r="EU181" s="15"/>
      <c r="EV181" s="15"/>
      <c r="EW181" s="15"/>
      <c r="EX181" s="15"/>
      <c r="EY181" s="15"/>
      <c r="EZ181" s="15"/>
      <c r="FA181" s="15"/>
      <c r="FB181" s="15"/>
      <c r="FC181" s="15"/>
      <c r="FD181" s="15"/>
      <c r="FE181" s="15"/>
      <c r="FF181" s="15"/>
      <c r="FG181" s="15"/>
      <c r="FH181" s="15"/>
      <c r="FI181" s="15"/>
      <c r="FJ181" s="15"/>
      <c r="FK181" s="15"/>
      <c r="FL181" s="15"/>
      <c r="FM181" s="15"/>
      <c r="FN181" s="15"/>
      <c r="FO181" s="15"/>
      <c r="FP181" s="15"/>
      <c r="FQ181" s="15"/>
      <c r="FR181" s="15"/>
      <c r="FS181" s="15"/>
      <c r="FT181" s="15"/>
      <c r="FU181" s="15"/>
      <c r="FV181" s="15"/>
      <c r="FW181" s="15"/>
      <c r="FX181" s="15"/>
      <c r="FY181" s="15"/>
      <c r="FZ181" s="15"/>
      <c r="GA181" s="15"/>
      <c r="GB181" s="15"/>
      <c r="GC181" s="15"/>
      <c r="GD181" s="15"/>
      <c r="GE181" s="15"/>
      <c r="GF181" s="15"/>
      <c r="GG181" s="15"/>
      <c r="GH181" s="15"/>
      <c r="GI181" s="15"/>
      <c r="GJ181" s="15"/>
      <c r="GK181" s="15"/>
      <c r="GL181" s="15"/>
      <c r="GM181" s="15"/>
      <c r="GN181" s="15"/>
      <c r="GO181" s="15"/>
      <c r="GP181" s="15"/>
      <c r="GQ181" s="15"/>
      <c r="GR181" s="15"/>
      <c r="GS181" s="15"/>
      <c r="GT181" s="15"/>
      <c r="GU181" s="15"/>
      <c r="GV181" s="15"/>
      <c r="GW181" s="15"/>
      <c r="GX181" s="15"/>
      <c r="GY181" s="15"/>
      <c r="GZ181" s="15"/>
      <c r="HA181" s="15"/>
      <c r="HB181" s="15"/>
      <c r="HC181" s="15"/>
      <c r="HD181" s="15"/>
      <c r="HE181" s="15"/>
      <c r="HF181" s="15"/>
      <c r="HG181" s="15"/>
      <c r="HH181" s="15"/>
      <c r="HI181" s="15"/>
      <c r="HJ181" s="15"/>
      <c r="HK181" s="15"/>
      <c r="HL181" s="15"/>
      <c r="HM181" s="15"/>
      <c r="HN181" s="15"/>
      <c r="HO181" s="15"/>
      <c r="HP181" s="15"/>
      <c r="HQ181" s="15"/>
      <c r="HR181" s="15"/>
      <c r="HS181" s="15"/>
      <c r="HT181" s="15"/>
      <c r="HU181" s="15"/>
      <c r="HV181" s="15"/>
      <c r="HW181" s="15"/>
      <c r="HX181" s="15"/>
      <c r="HY181" s="15"/>
      <c r="HZ181" s="15"/>
      <c r="IA181" s="15"/>
      <c r="IB181" s="15"/>
      <c r="IC181" s="15"/>
      <c r="ID181" s="15"/>
      <c r="IE181" s="15"/>
      <c r="IF181" s="15"/>
      <c r="IG181" s="15"/>
      <c r="IH181" s="15"/>
      <c r="II181" s="15"/>
      <c r="IJ181" s="15"/>
      <c r="IK181" s="15"/>
      <c r="IL181" s="15"/>
      <c r="IM181" s="15"/>
      <c r="IN181" s="15"/>
      <c r="IO181" s="15"/>
      <c r="IP181" s="15"/>
      <c r="IQ181" s="15"/>
      <c r="IR181" s="15"/>
      <c r="IS181" s="15"/>
      <c r="IT181" s="15"/>
      <c r="IU181" s="15"/>
      <c r="IV181" s="15"/>
    </row>
    <row r="182" spans="1:256" s="28" customFormat="1" ht="9.75" customHeight="1">
      <c r="A182" s="16"/>
      <c r="B182" s="67"/>
      <c r="C182" s="201"/>
      <c r="D182" s="202"/>
      <c r="E182" s="203"/>
      <c r="F182" s="251"/>
      <c r="G182" s="30"/>
      <c r="O182" s="80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  <c r="DX182" s="15"/>
      <c r="DY182" s="15"/>
      <c r="DZ182" s="15"/>
      <c r="EA182" s="15"/>
      <c r="EB182" s="15"/>
      <c r="EC182" s="15"/>
      <c r="ED182" s="15"/>
      <c r="EE182" s="15"/>
      <c r="EF182" s="15"/>
      <c r="EG182" s="15"/>
      <c r="EH182" s="15"/>
      <c r="EI182" s="15"/>
      <c r="EJ182" s="15"/>
      <c r="EK182" s="15"/>
      <c r="EL182" s="15"/>
      <c r="EM182" s="15"/>
      <c r="EN182" s="15"/>
      <c r="EO182" s="15"/>
      <c r="EP182" s="15"/>
      <c r="EQ182" s="15"/>
      <c r="ER182" s="15"/>
      <c r="ES182" s="15"/>
      <c r="ET182" s="15"/>
      <c r="EU182" s="15"/>
      <c r="EV182" s="15"/>
      <c r="EW182" s="15"/>
      <c r="EX182" s="15"/>
      <c r="EY182" s="15"/>
      <c r="EZ182" s="15"/>
      <c r="FA182" s="15"/>
      <c r="FB182" s="15"/>
      <c r="FC182" s="15"/>
      <c r="FD182" s="15"/>
      <c r="FE182" s="15"/>
      <c r="FF182" s="15"/>
      <c r="FG182" s="15"/>
      <c r="FH182" s="15"/>
      <c r="FI182" s="15"/>
      <c r="FJ182" s="15"/>
      <c r="FK182" s="15"/>
      <c r="FL182" s="15"/>
      <c r="FM182" s="15"/>
      <c r="FN182" s="15"/>
      <c r="FO182" s="15"/>
      <c r="FP182" s="15"/>
      <c r="FQ182" s="15"/>
      <c r="FR182" s="15"/>
      <c r="FS182" s="15"/>
      <c r="FT182" s="15"/>
      <c r="FU182" s="15"/>
      <c r="FV182" s="15"/>
      <c r="FW182" s="15"/>
      <c r="FX182" s="15"/>
      <c r="FY182" s="15"/>
      <c r="FZ182" s="15"/>
      <c r="GA182" s="15"/>
      <c r="GB182" s="15"/>
      <c r="GC182" s="15"/>
      <c r="GD182" s="15"/>
      <c r="GE182" s="15"/>
      <c r="GF182" s="15"/>
      <c r="GG182" s="15"/>
      <c r="GH182" s="15"/>
      <c r="GI182" s="15"/>
      <c r="GJ182" s="15"/>
      <c r="GK182" s="15"/>
      <c r="GL182" s="15"/>
      <c r="GM182" s="15"/>
      <c r="GN182" s="15"/>
      <c r="GO182" s="15"/>
      <c r="GP182" s="15"/>
      <c r="GQ182" s="15"/>
      <c r="GR182" s="15"/>
      <c r="GS182" s="15"/>
      <c r="GT182" s="15"/>
      <c r="GU182" s="15"/>
      <c r="GV182" s="15"/>
      <c r="GW182" s="15"/>
      <c r="GX182" s="15"/>
      <c r="GY182" s="15"/>
      <c r="GZ182" s="15"/>
      <c r="HA182" s="15"/>
      <c r="HB182" s="15"/>
      <c r="HC182" s="15"/>
      <c r="HD182" s="15"/>
      <c r="HE182" s="15"/>
      <c r="HF182" s="15"/>
      <c r="HG182" s="15"/>
      <c r="HH182" s="15"/>
      <c r="HI182" s="15"/>
      <c r="HJ182" s="15"/>
      <c r="HK182" s="15"/>
      <c r="HL182" s="15"/>
      <c r="HM182" s="15"/>
      <c r="HN182" s="15"/>
      <c r="HO182" s="15"/>
      <c r="HP182" s="15"/>
      <c r="HQ182" s="15"/>
      <c r="HR182" s="15"/>
      <c r="HS182" s="15"/>
      <c r="HT182" s="15"/>
      <c r="HU182" s="15"/>
      <c r="HV182" s="15"/>
      <c r="HW182" s="15"/>
      <c r="HX182" s="15"/>
      <c r="HY182" s="15"/>
      <c r="HZ182" s="15"/>
      <c r="IA182" s="15"/>
      <c r="IB182" s="15"/>
      <c r="IC182" s="15"/>
      <c r="ID182" s="15"/>
      <c r="IE182" s="15"/>
      <c r="IF182" s="15"/>
      <c r="IG182" s="15"/>
      <c r="IH182" s="15"/>
      <c r="II182" s="15"/>
      <c r="IJ182" s="15"/>
      <c r="IK182" s="15"/>
      <c r="IL182" s="15"/>
      <c r="IM182" s="15"/>
      <c r="IN182" s="15"/>
      <c r="IO182" s="15"/>
      <c r="IP182" s="15"/>
      <c r="IQ182" s="15"/>
      <c r="IR182" s="15"/>
      <c r="IS182" s="15"/>
      <c r="IT182" s="15"/>
      <c r="IU182" s="15"/>
      <c r="IV182" s="15"/>
    </row>
    <row r="183" spans="1:256" s="28" customFormat="1" ht="12.75">
      <c r="A183" s="206"/>
      <c r="B183" s="216"/>
      <c r="C183" s="215" t="s">
        <v>385</v>
      </c>
      <c r="D183" s="207">
        <f>D73+D94+D111+D132+D150+D156+D167+D176</f>
        <v>4108275</v>
      </c>
      <c r="E183" s="207">
        <f>E73+E94+E111+E132+E150+E156+E167+E176+E181</f>
        <v>4329708</v>
      </c>
      <c r="F183" s="207">
        <f>F73+F94+F111+F132+F150+F156+F167+F176+F181</f>
        <v>3208156</v>
      </c>
      <c r="G183" s="408">
        <f>F183/E183*100</f>
        <v>74.09635938497469</v>
      </c>
      <c r="O183" s="80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  <c r="DX183" s="15"/>
      <c r="DY183" s="15"/>
      <c r="DZ183" s="15"/>
      <c r="EA183" s="15"/>
      <c r="EB183" s="15"/>
      <c r="EC183" s="15"/>
      <c r="ED183" s="15"/>
      <c r="EE183" s="15"/>
      <c r="EF183" s="15"/>
      <c r="EG183" s="15"/>
      <c r="EH183" s="15"/>
      <c r="EI183" s="15"/>
      <c r="EJ183" s="15"/>
      <c r="EK183" s="15"/>
      <c r="EL183" s="15"/>
      <c r="EM183" s="15"/>
      <c r="EN183" s="15"/>
      <c r="EO183" s="15"/>
      <c r="EP183" s="15"/>
      <c r="EQ183" s="15"/>
      <c r="ER183" s="15"/>
      <c r="ES183" s="15"/>
      <c r="ET183" s="15"/>
      <c r="EU183" s="15"/>
      <c r="EV183" s="15"/>
      <c r="EW183" s="15"/>
      <c r="EX183" s="15"/>
      <c r="EY183" s="15"/>
      <c r="EZ183" s="15"/>
      <c r="FA183" s="15"/>
      <c r="FB183" s="15"/>
      <c r="FC183" s="15"/>
      <c r="FD183" s="15"/>
      <c r="FE183" s="15"/>
      <c r="FF183" s="15"/>
      <c r="FG183" s="15"/>
      <c r="FH183" s="15"/>
      <c r="FI183" s="15"/>
      <c r="FJ183" s="15"/>
      <c r="FK183" s="15"/>
      <c r="FL183" s="15"/>
      <c r="FM183" s="15"/>
      <c r="FN183" s="15"/>
      <c r="FO183" s="15"/>
      <c r="FP183" s="15"/>
      <c r="FQ183" s="15"/>
      <c r="FR183" s="15"/>
      <c r="FS183" s="15"/>
      <c r="FT183" s="15"/>
      <c r="FU183" s="15"/>
      <c r="FV183" s="15"/>
      <c r="FW183" s="15"/>
      <c r="FX183" s="15"/>
      <c r="FY183" s="15"/>
      <c r="FZ183" s="15"/>
      <c r="GA183" s="15"/>
      <c r="GB183" s="15"/>
      <c r="GC183" s="15"/>
      <c r="GD183" s="15"/>
      <c r="GE183" s="15"/>
      <c r="GF183" s="15"/>
      <c r="GG183" s="15"/>
      <c r="GH183" s="15"/>
      <c r="GI183" s="15"/>
      <c r="GJ183" s="15"/>
      <c r="GK183" s="15"/>
      <c r="GL183" s="15"/>
      <c r="GM183" s="15"/>
      <c r="GN183" s="15"/>
      <c r="GO183" s="15"/>
      <c r="GP183" s="15"/>
      <c r="GQ183" s="15"/>
      <c r="GR183" s="15"/>
      <c r="GS183" s="15"/>
      <c r="GT183" s="15"/>
      <c r="GU183" s="15"/>
      <c r="GV183" s="15"/>
      <c r="GW183" s="15"/>
      <c r="GX183" s="15"/>
      <c r="GY183" s="15"/>
      <c r="GZ183" s="15"/>
      <c r="HA183" s="15"/>
      <c r="HB183" s="15"/>
      <c r="HC183" s="15"/>
      <c r="HD183" s="15"/>
      <c r="HE183" s="15"/>
      <c r="HF183" s="15"/>
      <c r="HG183" s="15"/>
      <c r="HH183" s="15"/>
      <c r="HI183" s="15"/>
      <c r="HJ183" s="15"/>
      <c r="HK183" s="15"/>
      <c r="HL183" s="15"/>
      <c r="HM183" s="15"/>
      <c r="HN183" s="15"/>
      <c r="HO183" s="15"/>
      <c r="HP183" s="15"/>
      <c r="HQ183" s="15"/>
      <c r="HR183" s="15"/>
      <c r="HS183" s="15"/>
      <c r="HT183" s="15"/>
      <c r="HU183" s="15"/>
      <c r="HV183" s="15"/>
      <c r="HW183" s="15"/>
      <c r="HX183" s="15"/>
      <c r="HY183" s="15"/>
      <c r="HZ183" s="15"/>
      <c r="IA183" s="15"/>
      <c r="IB183" s="15"/>
      <c r="IC183" s="15"/>
      <c r="ID183" s="15"/>
      <c r="IE183" s="15"/>
      <c r="IF183" s="15"/>
      <c r="IG183" s="15"/>
      <c r="IH183" s="15"/>
      <c r="II183" s="15"/>
      <c r="IJ183" s="15"/>
      <c r="IK183" s="15"/>
      <c r="IL183" s="15"/>
      <c r="IM183" s="15"/>
      <c r="IN183" s="15"/>
      <c r="IO183" s="15"/>
      <c r="IP183" s="15"/>
      <c r="IQ183" s="15"/>
      <c r="IR183" s="15"/>
      <c r="IS183" s="15"/>
      <c r="IT183" s="15"/>
      <c r="IU183" s="15"/>
      <c r="IV183" s="15"/>
    </row>
    <row r="184" spans="1:256" s="28" customFormat="1" ht="10.5" customHeight="1">
      <c r="A184" s="16"/>
      <c r="B184" s="67"/>
      <c r="C184" s="201"/>
      <c r="D184" s="202"/>
      <c r="E184" s="203"/>
      <c r="F184" s="204"/>
      <c r="G184" s="205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0"/>
      <c r="DH184" s="80"/>
      <c r="DI184" s="80"/>
      <c r="DJ184" s="80"/>
      <c r="DK184" s="80"/>
      <c r="DL184" s="80"/>
      <c r="DM184" s="80"/>
      <c r="DN184" s="80"/>
      <c r="DO184" s="80"/>
      <c r="DP184" s="80"/>
      <c r="DQ184" s="80"/>
      <c r="DR184" s="80"/>
      <c r="DS184" s="80"/>
      <c r="DT184" s="80"/>
      <c r="DU184" s="80"/>
      <c r="DV184" s="80"/>
      <c r="DW184" s="80"/>
      <c r="DX184" s="80"/>
      <c r="DY184" s="80"/>
      <c r="DZ184" s="80"/>
      <c r="EA184" s="80"/>
      <c r="EB184" s="80"/>
      <c r="EC184" s="80"/>
      <c r="ED184" s="80"/>
      <c r="EE184" s="80"/>
      <c r="EF184" s="80"/>
      <c r="EG184" s="80"/>
      <c r="EH184" s="80"/>
      <c r="EI184" s="80"/>
      <c r="EJ184" s="80"/>
      <c r="EK184" s="80"/>
      <c r="EL184" s="80"/>
      <c r="EM184" s="80"/>
      <c r="EN184" s="80"/>
      <c r="EO184" s="80"/>
      <c r="EP184" s="80"/>
      <c r="EQ184" s="80"/>
      <c r="ER184" s="80"/>
      <c r="ES184" s="80"/>
      <c r="ET184" s="80"/>
      <c r="EU184" s="80"/>
      <c r="EV184" s="80"/>
      <c r="EW184" s="80"/>
      <c r="EX184" s="80"/>
      <c r="EY184" s="80"/>
      <c r="EZ184" s="80"/>
      <c r="FA184" s="80"/>
      <c r="FB184" s="80"/>
      <c r="FC184" s="80"/>
      <c r="FD184" s="80"/>
      <c r="FE184" s="80"/>
      <c r="FF184" s="80"/>
      <c r="FG184" s="80"/>
      <c r="FH184" s="80"/>
      <c r="FI184" s="80"/>
      <c r="FJ184" s="80"/>
      <c r="FK184" s="80"/>
      <c r="FL184" s="80"/>
      <c r="FM184" s="80"/>
      <c r="FN184" s="80"/>
      <c r="FO184" s="80"/>
      <c r="FP184" s="80"/>
      <c r="FQ184" s="80"/>
      <c r="FR184" s="80"/>
      <c r="FS184" s="80"/>
      <c r="FT184" s="80"/>
      <c r="FU184" s="80"/>
      <c r="FV184" s="80"/>
      <c r="FW184" s="80"/>
      <c r="FX184" s="80"/>
      <c r="FY184" s="80"/>
      <c r="FZ184" s="80"/>
      <c r="GA184" s="80"/>
      <c r="GB184" s="80"/>
      <c r="GC184" s="80"/>
      <c r="GD184" s="80"/>
      <c r="GE184" s="80"/>
      <c r="GF184" s="80"/>
      <c r="GG184" s="80"/>
      <c r="GH184" s="80"/>
      <c r="GI184" s="80"/>
      <c r="GJ184" s="80"/>
      <c r="GK184" s="80"/>
      <c r="GL184" s="80"/>
      <c r="GM184" s="80"/>
      <c r="GN184" s="80"/>
      <c r="GO184" s="80"/>
      <c r="GP184" s="80"/>
      <c r="GQ184" s="80"/>
      <c r="GR184" s="80"/>
      <c r="GS184" s="80"/>
      <c r="GT184" s="80"/>
      <c r="GU184" s="80"/>
      <c r="GV184" s="80"/>
      <c r="GW184" s="80"/>
      <c r="GX184" s="80"/>
      <c r="GY184" s="80"/>
      <c r="GZ184" s="80"/>
      <c r="HA184" s="80"/>
      <c r="HB184" s="80"/>
      <c r="HC184" s="80"/>
      <c r="HD184" s="80"/>
      <c r="HE184" s="80"/>
      <c r="HF184" s="80"/>
      <c r="HG184" s="80"/>
      <c r="HH184" s="80"/>
      <c r="HI184" s="80"/>
      <c r="HJ184" s="80"/>
      <c r="HK184" s="80"/>
      <c r="HL184" s="80"/>
      <c r="HM184" s="80"/>
      <c r="HN184" s="80"/>
      <c r="HO184" s="80"/>
      <c r="HP184" s="80"/>
      <c r="HQ184" s="80"/>
      <c r="HR184" s="80"/>
      <c r="HS184" s="80"/>
      <c r="HT184" s="80"/>
      <c r="HU184" s="80"/>
      <c r="HV184" s="80"/>
      <c r="HW184" s="80"/>
      <c r="HX184" s="80"/>
      <c r="HY184" s="80"/>
      <c r="HZ184" s="80"/>
      <c r="IA184" s="80"/>
      <c r="IB184" s="80"/>
      <c r="IC184" s="80"/>
      <c r="ID184" s="80"/>
      <c r="IE184" s="80"/>
      <c r="IF184" s="80"/>
      <c r="IG184" s="80"/>
      <c r="IH184" s="80"/>
      <c r="II184" s="80"/>
      <c r="IJ184" s="80"/>
      <c r="IK184" s="80"/>
      <c r="IL184" s="80"/>
      <c r="IM184" s="80"/>
      <c r="IN184" s="80"/>
      <c r="IO184" s="80"/>
      <c r="IP184" s="80"/>
      <c r="IQ184" s="80"/>
      <c r="IR184" s="80"/>
      <c r="IS184" s="80"/>
      <c r="IT184" s="80"/>
      <c r="IU184" s="80"/>
      <c r="IV184" s="80"/>
    </row>
    <row r="185" spans="1:256" s="119" customFormat="1" ht="15.75">
      <c r="A185" s="72" t="s">
        <v>1109</v>
      </c>
      <c r="B185" s="28"/>
      <c r="C185" s="28"/>
      <c r="D185" s="80"/>
      <c r="E185" s="80"/>
      <c r="F185" s="80"/>
      <c r="G185" s="28"/>
      <c r="H185" s="28"/>
      <c r="I185" s="28"/>
      <c r="J185" s="28"/>
      <c r="K185" s="28"/>
      <c r="L185" s="28"/>
      <c r="M185" s="28"/>
      <c r="N185" s="28"/>
      <c r="O185" s="80" t="s">
        <v>168</v>
      </c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  <c r="DX185" s="15"/>
      <c r="DY185" s="15"/>
      <c r="DZ185" s="15"/>
      <c r="EA185" s="15"/>
      <c r="EB185" s="15"/>
      <c r="EC185" s="15"/>
      <c r="ED185" s="15"/>
      <c r="EE185" s="15"/>
      <c r="EF185" s="15"/>
      <c r="EG185" s="15"/>
      <c r="EH185" s="15"/>
      <c r="EI185" s="15"/>
      <c r="EJ185" s="15"/>
      <c r="EK185" s="15"/>
      <c r="EL185" s="15"/>
      <c r="EM185" s="15"/>
      <c r="EN185" s="15"/>
      <c r="EO185" s="15"/>
      <c r="EP185" s="15"/>
      <c r="EQ185" s="15"/>
      <c r="ER185" s="15"/>
      <c r="ES185" s="15"/>
      <c r="ET185" s="15"/>
      <c r="EU185" s="15"/>
      <c r="EV185" s="15"/>
      <c r="EW185" s="15"/>
      <c r="EX185" s="15"/>
      <c r="EY185" s="15"/>
      <c r="EZ185" s="15"/>
      <c r="FA185" s="15"/>
      <c r="FB185" s="15"/>
      <c r="FC185" s="15"/>
      <c r="FD185" s="15"/>
      <c r="FE185" s="15"/>
      <c r="FF185" s="15"/>
      <c r="FG185" s="15"/>
      <c r="FH185" s="15"/>
      <c r="FI185" s="15"/>
      <c r="FJ185" s="15"/>
      <c r="FK185" s="15"/>
      <c r="FL185" s="15"/>
      <c r="FM185" s="15"/>
      <c r="FN185" s="15"/>
      <c r="FO185" s="15"/>
      <c r="FP185" s="15"/>
      <c r="FQ185" s="15"/>
      <c r="FR185" s="15"/>
      <c r="FS185" s="15"/>
      <c r="FT185" s="15"/>
      <c r="FU185" s="15"/>
      <c r="FV185" s="15"/>
      <c r="FW185" s="15"/>
      <c r="FX185" s="15"/>
      <c r="FY185" s="15"/>
      <c r="FZ185" s="15"/>
      <c r="GA185" s="15"/>
      <c r="GB185" s="15"/>
      <c r="GC185" s="15"/>
      <c r="GD185" s="15"/>
      <c r="GE185" s="15"/>
      <c r="GF185" s="15"/>
      <c r="GG185" s="15"/>
      <c r="GH185" s="15"/>
      <c r="GI185" s="15"/>
      <c r="GJ185" s="15"/>
      <c r="GK185" s="15"/>
      <c r="GL185" s="15"/>
      <c r="GM185" s="15"/>
      <c r="GN185" s="15"/>
      <c r="GO185" s="15"/>
      <c r="GP185" s="15"/>
      <c r="GQ185" s="15"/>
      <c r="GR185" s="15"/>
      <c r="GS185" s="15"/>
      <c r="GT185" s="15"/>
      <c r="GU185" s="15"/>
      <c r="GV185" s="15"/>
      <c r="GW185" s="15"/>
      <c r="GX185" s="15"/>
      <c r="GY185" s="15"/>
      <c r="GZ185" s="15"/>
      <c r="HA185" s="15"/>
      <c r="HB185" s="15"/>
      <c r="HC185" s="15"/>
      <c r="HD185" s="15"/>
      <c r="HE185" s="15"/>
      <c r="HF185" s="15"/>
      <c r="HG185" s="15"/>
      <c r="HH185" s="15"/>
      <c r="HI185" s="15"/>
      <c r="HJ185" s="15"/>
      <c r="HK185" s="15"/>
      <c r="HL185" s="15"/>
      <c r="HM185" s="15"/>
      <c r="HN185" s="15"/>
      <c r="HO185" s="15"/>
      <c r="HP185" s="15"/>
      <c r="HQ185" s="15"/>
      <c r="HR185" s="15"/>
      <c r="HS185" s="15"/>
      <c r="HT185" s="15"/>
      <c r="HU185" s="15"/>
      <c r="HV185" s="15"/>
      <c r="HW185" s="15"/>
      <c r="HX185" s="15"/>
      <c r="HY185" s="15"/>
      <c r="HZ185" s="15"/>
      <c r="IA185" s="15"/>
      <c r="IB185" s="15"/>
      <c r="IC185" s="15"/>
      <c r="ID185" s="15"/>
      <c r="IE185" s="15"/>
      <c r="IF185" s="15"/>
      <c r="IG185" s="15"/>
      <c r="IH185" s="15"/>
      <c r="II185" s="15"/>
      <c r="IJ185" s="15"/>
      <c r="IK185" s="15"/>
      <c r="IL185" s="15"/>
      <c r="IM185" s="15"/>
      <c r="IN185" s="15"/>
      <c r="IO185" s="15"/>
      <c r="IP185" s="15"/>
      <c r="IQ185" s="15"/>
      <c r="IR185" s="15"/>
      <c r="IS185" s="15"/>
      <c r="IT185" s="15"/>
      <c r="IU185" s="15"/>
      <c r="IV185" s="15"/>
    </row>
    <row r="186" spans="1:256" s="119" customFormat="1" ht="11.25" customHeight="1">
      <c r="A186" s="28"/>
      <c r="B186"/>
      <c r="C186"/>
      <c r="D186" s="15"/>
      <c r="E186" s="15"/>
      <c r="F186" s="15"/>
      <c r="G186"/>
      <c r="H186" s="28"/>
      <c r="I186" s="28"/>
      <c r="J186" s="28"/>
      <c r="K186" s="28"/>
      <c r="L186" s="28"/>
      <c r="M186" s="28"/>
      <c r="N186" s="28"/>
      <c r="O186" s="80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  <c r="DX186" s="15"/>
      <c r="DY186" s="15"/>
      <c r="DZ186" s="15"/>
      <c r="EA186" s="15"/>
      <c r="EB186" s="15"/>
      <c r="EC186" s="15"/>
      <c r="ED186" s="15"/>
      <c r="EE186" s="15"/>
      <c r="EF186" s="15"/>
      <c r="EG186" s="15"/>
      <c r="EH186" s="15"/>
      <c r="EI186" s="15"/>
      <c r="EJ186" s="15"/>
      <c r="EK186" s="15"/>
      <c r="EL186" s="15"/>
      <c r="EM186" s="15"/>
      <c r="EN186" s="15"/>
      <c r="EO186" s="15"/>
      <c r="EP186" s="15"/>
      <c r="EQ186" s="15"/>
      <c r="ER186" s="15"/>
      <c r="ES186" s="15"/>
      <c r="ET186" s="15"/>
      <c r="EU186" s="15"/>
      <c r="EV186" s="15"/>
      <c r="EW186" s="15"/>
      <c r="EX186" s="15"/>
      <c r="EY186" s="15"/>
      <c r="EZ186" s="15"/>
      <c r="FA186" s="15"/>
      <c r="FB186" s="15"/>
      <c r="FC186" s="15"/>
      <c r="FD186" s="15"/>
      <c r="FE186" s="15"/>
      <c r="FF186" s="15"/>
      <c r="FG186" s="15"/>
      <c r="FH186" s="15"/>
      <c r="FI186" s="15"/>
      <c r="FJ186" s="15"/>
      <c r="FK186" s="15"/>
      <c r="FL186" s="15"/>
      <c r="FM186" s="15"/>
      <c r="FN186" s="15"/>
      <c r="FO186" s="15"/>
      <c r="FP186" s="15"/>
      <c r="FQ186" s="15"/>
      <c r="FR186" s="15"/>
      <c r="FS186" s="15"/>
      <c r="FT186" s="15"/>
      <c r="FU186" s="15"/>
      <c r="FV186" s="15"/>
      <c r="FW186" s="15"/>
      <c r="FX186" s="15"/>
      <c r="FY186" s="15"/>
      <c r="FZ186" s="15"/>
      <c r="GA186" s="15"/>
      <c r="GB186" s="15"/>
      <c r="GC186" s="15"/>
      <c r="GD186" s="15"/>
      <c r="GE186" s="15"/>
      <c r="GF186" s="15"/>
      <c r="GG186" s="15"/>
      <c r="GH186" s="15"/>
      <c r="GI186" s="15"/>
      <c r="GJ186" s="15"/>
      <c r="GK186" s="15"/>
      <c r="GL186" s="15"/>
      <c r="GM186" s="15"/>
      <c r="GN186" s="15"/>
      <c r="GO186" s="15"/>
      <c r="GP186" s="15"/>
      <c r="GQ186" s="15"/>
      <c r="GR186" s="15"/>
      <c r="GS186" s="15"/>
      <c r="GT186" s="15"/>
      <c r="GU186" s="15"/>
      <c r="GV186" s="15"/>
      <c r="GW186" s="15"/>
      <c r="GX186" s="15"/>
      <c r="GY186" s="15"/>
      <c r="GZ186" s="15"/>
      <c r="HA186" s="15"/>
      <c r="HB186" s="15"/>
      <c r="HC186" s="15"/>
      <c r="HD186" s="15"/>
      <c r="HE186" s="15"/>
      <c r="HF186" s="15"/>
      <c r="HG186" s="15"/>
      <c r="HH186" s="15"/>
      <c r="HI186" s="15"/>
      <c r="HJ186" s="15"/>
      <c r="HK186" s="15"/>
      <c r="HL186" s="15"/>
      <c r="HM186" s="15"/>
      <c r="HN186" s="15"/>
      <c r="HO186" s="15"/>
      <c r="HP186" s="15"/>
      <c r="HQ186" s="15"/>
      <c r="HR186" s="15"/>
      <c r="HS186" s="15"/>
      <c r="HT186" s="15"/>
      <c r="HU186" s="15"/>
      <c r="HV186" s="15"/>
      <c r="HW186" s="15"/>
      <c r="HX186" s="15"/>
      <c r="HY186" s="15"/>
      <c r="HZ186" s="15"/>
      <c r="IA186" s="15"/>
      <c r="IB186" s="15"/>
      <c r="IC186" s="15"/>
      <c r="ID186" s="15"/>
      <c r="IE186" s="15"/>
      <c r="IF186" s="15"/>
      <c r="IG186" s="15"/>
      <c r="IH186" s="15"/>
      <c r="II186" s="15"/>
      <c r="IJ186" s="15"/>
      <c r="IK186" s="15"/>
      <c r="IL186" s="15"/>
      <c r="IM186" s="15"/>
      <c r="IN186" s="15"/>
      <c r="IO186" s="15"/>
      <c r="IP186" s="15"/>
      <c r="IQ186" s="15"/>
      <c r="IR186" s="15"/>
      <c r="IS186" s="15"/>
      <c r="IT186" s="15"/>
      <c r="IU186" s="15"/>
      <c r="IV186" s="15"/>
    </row>
    <row r="187" spans="1:256" s="119" customFormat="1" ht="14.25" customHeight="1">
      <c r="A187" s="63" t="s">
        <v>1103</v>
      </c>
      <c r="B187"/>
      <c r="C187"/>
      <c r="D187" s="15"/>
      <c r="E187" s="15"/>
      <c r="F187" s="15"/>
      <c r="G187"/>
      <c r="H187" s="28"/>
      <c r="I187" s="28"/>
      <c r="J187" s="28"/>
      <c r="K187" s="28"/>
      <c r="L187" s="28"/>
      <c r="M187" s="28"/>
      <c r="N187" s="28"/>
      <c r="O187" s="80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  <c r="DX187" s="15"/>
      <c r="DY187" s="15"/>
      <c r="DZ187" s="15"/>
      <c r="EA187" s="15"/>
      <c r="EB187" s="15"/>
      <c r="EC187" s="15"/>
      <c r="ED187" s="15"/>
      <c r="EE187" s="15"/>
      <c r="EF187" s="15"/>
      <c r="EG187" s="15"/>
      <c r="EH187" s="15"/>
      <c r="EI187" s="15"/>
      <c r="EJ187" s="15"/>
      <c r="EK187" s="15"/>
      <c r="EL187" s="15"/>
      <c r="EM187" s="15"/>
      <c r="EN187" s="15"/>
      <c r="EO187" s="15"/>
      <c r="EP187" s="15"/>
      <c r="EQ187" s="15"/>
      <c r="ER187" s="15"/>
      <c r="ES187" s="15"/>
      <c r="ET187" s="15"/>
      <c r="EU187" s="15"/>
      <c r="EV187" s="15"/>
      <c r="EW187" s="15"/>
      <c r="EX187" s="15"/>
      <c r="EY187" s="15"/>
      <c r="EZ187" s="15"/>
      <c r="FA187" s="15"/>
      <c r="FB187" s="15"/>
      <c r="FC187" s="15"/>
      <c r="FD187" s="15"/>
      <c r="FE187" s="15"/>
      <c r="FF187" s="15"/>
      <c r="FG187" s="15"/>
      <c r="FH187" s="15"/>
      <c r="FI187" s="15"/>
      <c r="FJ187" s="15"/>
      <c r="FK187" s="15"/>
      <c r="FL187" s="15"/>
      <c r="FM187" s="15"/>
      <c r="FN187" s="15"/>
      <c r="FO187" s="15"/>
      <c r="FP187" s="15"/>
      <c r="FQ187" s="15"/>
      <c r="FR187" s="15"/>
      <c r="FS187" s="15"/>
      <c r="FT187" s="15"/>
      <c r="FU187" s="15"/>
      <c r="FV187" s="15"/>
      <c r="FW187" s="15"/>
      <c r="FX187" s="15"/>
      <c r="FY187" s="15"/>
      <c r="FZ187" s="15"/>
      <c r="GA187" s="15"/>
      <c r="GB187" s="15"/>
      <c r="GC187" s="15"/>
      <c r="GD187" s="15"/>
      <c r="GE187" s="15"/>
      <c r="GF187" s="15"/>
      <c r="GG187" s="15"/>
      <c r="GH187" s="15"/>
      <c r="GI187" s="15"/>
      <c r="GJ187" s="15"/>
      <c r="GK187" s="15"/>
      <c r="GL187" s="15"/>
      <c r="GM187" s="15"/>
      <c r="GN187" s="15"/>
      <c r="GO187" s="15"/>
      <c r="GP187" s="15"/>
      <c r="GQ187" s="15"/>
      <c r="GR187" s="15"/>
      <c r="GS187" s="15"/>
      <c r="GT187" s="15"/>
      <c r="GU187" s="15"/>
      <c r="GV187" s="15"/>
      <c r="GW187" s="15"/>
      <c r="GX187" s="15"/>
      <c r="GY187" s="15"/>
      <c r="GZ187" s="15"/>
      <c r="HA187" s="15"/>
      <c r="HB187" s="15"/>
      <c r="HC187" s="15"/>
      <c r="HD187" s="15"/>
      <c r="HE187" s="15"/>
      <c r="HF187" s="15"/>
      <c r="HG187" s="15"/>
      <c r="HH187" s="15"/>
      <c r="HI187" s="15"/>
      <c r="HJ187" s="15"/>
      <c r="HK187" s="15"/>
      <c r="HL187" s="15"/>
      <c r="HM187" s="15"/>
      <c r="HN187" s="15"/>
      <c r="HO187" s="15"/>
      <c r="HP187" s="15"/>
      <c r="HQ187" s="15"/>
      <c r="HR187" s="15"/>
      <c r="HS187" s="15"/>
      <c r="HT187" s="15"/>
      <c r="HU187" s="15"/>
      <c r="HV187" s="15"/>
      <c r="HW187" s="15"/>
      <c r="HX187" s="15"/>
      <c r="HY187" s="15"/>
      <c r="HZ187" s="15"/>
      <c r="IA187" s="15"/>
      <c r="IB187" s="15"/>
      <c r="IC187" s="15"/>
      <c r="ID187" s="15"/>
      <c r="IE187" s="15"/>
      <c r="IF187" s="15"/>
      <c r="IG187" s="15"/>
      <c r="IH187" s="15"/>
      <c r="II187" s="15"/>
      <c r="IJ187" s="15"/>
      <c r="IK187" s="15"/>
      <c r="IL187" s="15"/>
      <c r="IM187" s="15"/>
      <c r="IN187" s="15"/>
      <c r="IO187" s="15"/>
      <c r="IP187" s="15"/>
      <c r="IQ187" s="15"/>
      <c r="IR187" s="15"/>
      <c r="IS187" s="15"/>
      <c r="IT187" s="15"/>
      <c r="IU187" s="15"/>
      <c r="IV187" s="15"/>
    </row>
    <row r="188" spans="1:256" s="119" customFormat="1" ht="9" customHeight="1">
      <c r="A188" s="63"/>
      <c r="B188"/>
      <c r="C188"/>
      <c r="D188" s="15"/>
      <c r="E188" s="15"/>
      <c r="F188" s="15"/>
      <c r="G188"/>
      <c r="H188" s="28"/>
      <c r="I188" s="28"/>
      <c r="J188" s="28"/>
      <c r="K188" s="28"/>
      <c r="L188" s="28"/>
      <c r="M188" s="28"/>
      <c r="N188" s="28"/>
      <c r="O188" s="80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  <c r="DX188" s="15"/>
      <c r="DY188" s="15"/>
      <c r="DZ188" s="15"/>
      <c r="EA188" s="15"/>
      <c r="EB188" s="15"/>
      <c r="EC188" s="15"/>
      <c r="ED188" s="15"/>
      <c r="EE188" s="15"/>
      <c r="EF188" s="15"/>
      <c r="EG188" s="15"/>
      <c r="EH188" s="15"/>
      <c r="EI188" s="15"/>
      <c r="EJ188" s="15"/>
      <c r="EK188" s="15"/>
      <c r="EL188" s="15"/>
      <c r="EM188" s="15"/>
      <c r="EN188" s="15"/>
      <c r="EO188" s="15"/>
      <c r="EP188" s="15"/>
      <c r="EQ188" s="15"/>
      <c r="ER188" s="15"/>
      <c r="ES188" s="15"/>
      <c r="ET188" s="15"/>
      <c r="EU188" s="15"/>
      <c r="EV188" s="15"/>
      <c r="EW188" s="15"/>
      <c r="EX188" s="15"/>
      <c r="EY188" s="15"/>
      <c r="EZ188" s="15"/>
      <c r="FA188" s="15"/>
      <c r="FB188" s="15"/>
      <c r="FC188" s="15"/>
      <c r="FD188" s="15"/>
      <c r="FE188" s="15"/>
      <c r="FF188" s="15"/>
      <c r="FG188" s="15"/>
      <c r="FH188" s="15"/>
      <c r="FI188" s="15"/>
      <c r="FJ188" s="15"/>
      <c r="FK188" s="15"/>
      <c r="FL188" s="15"/>
      <c r="FM188" s="15"/>
      <c r="FN188" s="15"/>
      <c r="FO188" s="15"/>
      <c r="FP188" s="15"/>
      <c r="FQ188" s="15"/>
      <c r="FR188" s="15"/>
      <c r="FS188" s="15"/>
      <c r="FT188" s="15"/>
      <c r="FU188" s="15"/>
      <c r="FV188" s="15"/>
      <c r="FW188" s="15"/>
      <c r="FX188" s="15"/>
      <c r="FY188" s="15"/>
      <c r="FZ188" s="15"/>
      <c r="GA188" s="15"/>
      <c r="GB188" s="15"/>
      <c r="GC188" s="15"/>
      <c r="GD188" s="15"/>
      <c r="GE188" s="15"/>
      <c r="GF188" s="15"/>
      <c r="GG188" s="15"/>
      <c r="GH188" s="15"/>
      <c r="GI188" s="15"/>
      <c r="GJ188" s="15"/>
      <c r="GK188" s="15"/>
      <c r="GL188" s="15"/>
      <c r="GM188" s="15"/>
      <c r="GN188" s="15"/>
      <c r="GO188" s="15"/>
      <c r="GP188" s="15"/>
      <c r="GQ188" s="15"/>
      <c r="GR188" s="15"/>
      <c r="GS188" s="15"/>
      <c r="GT188" s="15"/>
      <c r="GU188" s="15"/>
      <c r="GV188" s="15"/>
      <c r="GW188" s="15"/>
      <c r="GX188" s="15"/>
      <c r="GY188" s="15"/>
      <c r="GZ188" s="15"/>
      <c r="HA188" s="15"/>
      <c r="HB188" s="15"/>
      <c r="HC188" s="15"/>
      <c r="HD188" s="15"/>
      <c r="HE188" s="15"/>
      <c r="HF188" s="15"/>
      <c r="HG188" s="15"/>
      <c r="HH188" s="15"/>
      <c r="HI188" s="15"/>
      <c r="HJ188" s="15"/>
      <c r="HK188" s="15"/>
      <c r="HL188" s="15"/>
      <c r="HM188" s="15"/>
      <c r="HN188" s="15"/>
      <c r="HO188" s="15"/>
      <c r="HP188" s="15"/>
      <c r="HQ188" s="15"/>
      <c r="HR188" s="15"/>
      <c r="HS188" s="15"/>
      <c r="HT188" s="15"/>
      <c r="HU188" s="15"/>
      <c r="HV188" s="15"/>
      <c r="HW188" s="15"/>
      <c r="HX188" s="15"/>
      <c r="HY188" s="15"/>
      <c r="HZ188" s="15"/>
      <c r="IA188" s="15"/>
      <c r="IB188" s="15"/>
      <c r="IC188" s="15"/>
      <c r="ID188" s="15"/>
      <c r="IE188" s="15"/>
      <c r="IF188" s="15"/>
      <c r="IG188" s="15"/>
      <c r="IH188" s="15"/>
      <c r="II188" s="15"/>
      <c r="IJ188" s="15"/>
      <c r="IK188" s="15"/>
      <c r="IL188" s="15"/>
      <c r="IM188" s="15"/>
      <c r="IN188" s="15"/>
      <c r="IO188" s="15"/>
      <c r="IP188" s="15"/>
      <c r="IQ188" s="15"/>
      <c r="IR188" s="15"/>
      <c r="IS188" s="15"/>
      <c r="IT188" s="15"/>
      <c r="IU188" s="15"/>
      <c r="IV188" s="15"/>
    </row>
    <row r="189" spans="1:256" s="119" customFormat="1" ht="24.75" customHeight="1">
      <c r="A189" s="7" t="s">
        <v>1006</v>
      </c>
      <c r="B189" s="7" t="s">
        <v>1007</v>
      </c>
      <c r="C189" s="5" t="s">
        <v>1008</v>
      </c>
      <c r="D189" s="51" t="s">
        <v>50</v>
      </c>
      <c r="E189" s="58" t="s">
        <v>52</v>
      </c>
      <c r="F189" s="5" t="s">
        <v>978</v>
      </c>
      <c r="G189" s="50" t="s">
        <v>53</v>
      </c>
      <c r="H189" s="28"/>
      <c r="I189" s="28"/>
      <c r="J189" s="28"/>
      <c r="K189" s="28"/>
      <c r="L189" s="28"/>
      <c r="M189" s="28"/>
      <c r="N189" s="28"/>
      <c r="O189" s="80"/>
      <c r="P189" s="15"/>
      <c r="Q189" s="15"/>
      <c r="R189" s="15"/>
      <c r="S189" s="149"/>
      <c r="T189" s="15"/>
      <c r="U189" s="149"/>
      <c r="V189" s="149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  <c r="DX189" s="15"/>
      <c r="DY189" s="15"/>
      <c r="DZ189" s="15"/>
      <c r="EA189" s="15"/>
      <c r="EB189" s="15"/>
      <c r="EC189" s="15"/>
      <c r="ED189" s="15"/>
      <c r="EE189" s="15"/>
      <c r="EF189" s="15"/>
      <c r="EG189" s="15"/>
      <c r="EH189" s="15"/>
      <c r="EI189" s="15"/>
      <c r="EJ189" s="15"/>
      <c r="EK189" s="15"/>
      <c r="EL189" s="15"/>
      <c r="EM189" s="15"/>
      <c r="EN189" s="15"/>
      <c r="EO189" s="15"/>
      <c r="EP189" s="15"/>
      <c r="EQ189" s="15"/>
      <c r="ER189" s="15"/>
      <c r="ES189" s="15"/>
      <c r="ET189" s="15"/>
      <c r="EU189" s="15"/>
      <c r="EV189" s="15"/>
      <c r="EW189" s="15"/>
      <c r="EX189" s="15"/>
      <c r="EY189" s="15"/>
      <c r="EZ189" s="15"/>
      <c r="FA189" s="15"/>
      <c r="FB189" s="15"/>
      <c r="FC189" s="15"/>
      <c r="FD189" s="15"/>
      <c r="FE189" s="15"/>
      <c r="FF189" s="15"/>
      <c r="FG189" s="15"/>
      <c r="FH189" s="15"/>
      <c r="FI189" s="15"/>
      <c r="FJ189" s="15"/>
      <c r="FK189" s="15"/>
      <c r="FL189" s="15"/>
      <c r="FM189" s="15"/>
      <c r="FN189" s="15"/>
      <c r="FO189" s="15"/>
      <c r="FP189" s="15"/>
      <c r="FQ189" s="15"/>
      <c r="FR189" s="15"/>
      <c r="FS189" s="15"/>
      <c r="FT189" s="15"/>
      <c r="FU189" s="15"/>
      <c r="FV189" s="15"/>
      <c r="FW189" s="15"/>
      <c r="FX189" s="15"/>
      <c r="FY189" s="15"/>
      <c r="FZ189" s="15"/>
      <c r="GA189" s="15"/>
      <c r="GB189" s="15"/>
      <c r="GC189" s="15"/>
      <c r="GD189" s="15"/>
      <c r="GE189" s="15"/>
      <c r="GF189" s="15"/>
      <c r="GG189" s="15"/>
      <c r="GH189" s="15"/>
      <c r="GI189" s="15"/>
      <c r="GJ189" s="15"/>
      <c r="GK189" s="15"/>
      <c r="GL189" s="15"/>
      <c r="GM189" s="15"/>
      <c r="GN189" s="15"/>
      <c r="GO189" s="15"/>
      <c r="GP189" s="15"/>
      <c r="GQ189" s="15"/>
      <c r="GR189" s="15"/>
      <c r="GS189" s="15"/>
      <c r="GT189" s="15"/>
      <c r="GU189" s="15"/>
      <c r="GV189" s="15"/>
      <c r="GW189" s="15"/>
      <c r="GX189" s="15"/>
      <c r="GY189" s="15"/>
      <c r="GZ189" s="15"/>
      <c r="HA189" s="15"/>
      <c r="HB189" s="15"/>
      <c r="HC189" s="15"/>
      <c r="HD189" s="15"/>
      <c r="HE189" s="15"/>
      <c r="HF189" s="15"/>
      <c r="HG189" s="15"/>
      <c r="HH189" s="15"/>
      <c r="HI189" s="15"/>
      <c r="HJ189" s="15"/>
      <c r="HK189" s="15"/>
      <c r="HL189" s="15"/>
      <c r="HM189" s="15"/>
      <c r="HN189" s="15"/>
      <c r="HO189" s="15"/>
      <c r="HP189" s="15"/>
      <c r="HQ189" s="15"/>
      <c r="HR189" s="15"/>
      <c r="HS189" s="15"/>
      <c r="HT189" s="15"/>
      <c r="HU189" s="15"/>
      <c r="HV189" s="15"/>
      <c r="HW189" s="15"/>
      <c r="HX189" s="15"/>
      <c r="HY189" s="15"/>
      <c r="HZ189" s="15"/>
      <c r="IA189" s="15"/>
      <c r="IB189" s="15"/>
      <c r="IC189" s="15"/>
      <c r="ID189" s="15"/>
      <c r="IE189" s="15"/>
      <c r="IF189" s="15"/>
      <c r="IG189" s="15"/>
      <c r="IH189" s="15"/>
      <c r="II189" s="15"/>
      <c r="IJ189" s="15"/>
      <c r="IK189" s="15"/>
      <c r="IL189" s="15"/>
      <c r="IM189" s="15"/>
      <c r="IN189" s="15"/>
      <c r="IO189" s="15"/>
      <c r="IP189" s="15"/>
      <c r="IQ189" s="15"/>
      <c r="IR189" s="15"/>
      <c r="IS189" s="15"/>
      <c r="IT189" s="15"/>
      <c r="IU189" s="15"/>
      <c r="IV189" s="15"/>
    </row>
    <row r="190" spans="1:18" ht="12.75">
      <c r="A190" s="424" t="s">
        <v>1110</v>
      </c>
      <c r="B190" s="372">
        <v>3317</v>
      </c>
      <c r="C190" s="297" t="s">
        <v>505</v>
      </c>
      <c r="D190" s="332">
        <v>150</v>
      </c>
      <c r="E190" s="171">
        <v>150</v>
      </c>
      <c r="F190" s="298">
        <v>56</v>
      </c>
      <c r="G190" s="305">
        <f>F190/E190*100</f>
        <v>37.333333333333336</v>
      </c>
      <c r="R190" s="182"/>
    </row>
    <row r="191" spans="1:19" ht="25.5">
      <c r="A191" s="424" t="s">
        <v>1110</v>
      </c>
      <c r="B191" s="372">
        <v>3319</v>
      </c>
      <c r="C191" s="297" t="s">
        <v>687</v>
      </c>
      <c r="D191" s="332">
        <v>1920</v>
      </c>
      <c r="E191" s="171">
        <v>1707</v>
      </c>
      <c r="F191" s="298">
        <v>568</v>
      </c>
      <c r="G191" s="305">
        <f>F191/E191*100</f>
        <v>33.27475102519039</v>
      </c>
      <c r="S191" s="149"/>
    </row>
    <row r="192" spans="1:7" ht="25.5" customHeight="1">
      <c r="A192" s="424" t="s">
        <v>1110</v>
      </c>
      <c r="B192" s="372">
        <v>3322</v>
      </c>
      <c r="C192" s="297" t="s">
        <v>507</v>
      </c>
      <c r="D192" s="332">
        <v>500</v>
      </c>
      <c r="E192" s="298">
        <v>500</v>
      </c>
      <c r="F192" s="298">
        <v>25</v>
      </c>
      <c r="G192" s="305">
        <f>F192/E192*100</f>
        <v>5</v>
      </c>
    </row>
    <row r="193" spans="1:7" ht="12.75" customHeight="1" hidden="1">
      <c r="A193" s="252"/>
      <c r="B193" s="253"/>
      <c r="C193" s="480" t="s">
        <v>180</v>
      </c>
      <c r="D193" s="481"/>
      <c r="E193" s="416"/>
      <c r="F193" s="328"/>
      <c r="G193" s="71"/>
    </row>
    <row r="194" spans="1:7" ht="12.75" customHeight="1" hidden="1">
      <c r="A194" s="815" t="s">
        <v>181</v>
      </c>
      <c r="B194" s="815"/>
      <c r="C194" s="815"/>
      <c r="D194" s="815"/>
      <c r="E194" s="416"/>
      <c r="F194" s="328"/>
      <c r="G194" s="71"/>
    </row>
    <row r="195" spans="1:7" ht="12.75" customHeight="1" hidden="1">
      <c r="A195" s="815" t="s">
        <v>182</v>
      </c>
      <c r="B195" s="815"/>
      <c r="C195" s="815"/>
      <c r="D195" s="815"/>
      <c r="E195" s="416"/>
      <c r="F195" s="328"/>
      <c r="G195" s="71"/>
    </row>
    <row r="196" spans="1:7" ht="12.75" customHeight="1" hidden="1">
      <c r="A196" s="815" t="s">
        <v>185</v>
      </c>
      <c r="B196" s="815"/>
      <c r="C196" s="815"/>
      <c r="D196" s="815"/>
      <c r="E196" s="416"/>
      <c r="F196" s="328"/>
      <c r="G196" s="71"/>
    </row>
    <row r="197" spans="1:7" ht="12.75" customHeight="1" hidden="1">
      <c r="A197" s="815" t="s">
        <v>186</v>
      </c>
      <c r="B197" s="815"/>
      <c r="C197" s="815"/>
      <c r="D197" s="815"/>
      <c r="E197" s="416"/>
      <c r="F197" s="328"/>
      <c r="G197" s="71"/>
    </row>
    <row r="198" spans="1:7" ht="12.75" customHeight="1" hidden="1">
      <c r="A198" s="820" t="s">
        <v>187</v>
      </c>
      <c r="B198" s="820"/>
      <c r="C198" s="820"/>
      <c r="D198" s="820"/>
      <c r="E198" s="416"/>
      <c r="F198" s="328"/>
      <c r="G198" s="71"/>
    </row>
    <row r="199" spans="1:7" ht="25.5" customHeight="1">
      <c r="A199" s="424" t="s">
        <v>1110</v>
      </c>
      <c r="B199" s="372">
        <v>3313</v>
      </c>
      <c r="C199" s="297" t="s">
        <v>656</v>
      </c>
      <c r="D199" s="332">
        <v>200</v>
      </c>
      <c r="E199" s="298">
        <v>200</v>
      </c>
      <c r="F199" s="298">
        <v>0</v>
      </c>
      <c r="G199" s="305">
        <f>F199/E199*100</f>
        <v>0</v>
      </c>
    </row>
    <row r="200" spans="1:256" s="119" customFormat="1" ht="12.75">
      <c r="A200" s="197"/>
      <c r="B200" s="214"/>
      <c r="C200" s="213" t="s">
        <v>383</v>
      </c>
      <c r="D200" s="244">
        <f>SUM(D190:D199)</f>
        <v>2770</v>
      </c>
      <c r="E200" s="244">
        <f>SUM(E190:E199)</f>
        <v>2557</v>
      </c>
      <c r="F200" s="496">
        <f>SUM(F190:F199)</f>
        <v>649</v>
      </c>
      <c r="G200" s="382">
        <f>F200/E200*100</f>
        <v>25.38130621822448</v>
      </c>
      <c r="H200" s="123" t="s">
        <v>1123</v>
      </c>
      <c r="I200" s="28"/>
      <c r="J200" s="28"/>
      <c r="K200" s="28"/>
      <c r="L200" s="28"/>
      <c r="M200" s="28"/>
      <c r="N200" s="28"/>
      <c r="O200" s="80" t="s">
        <v>167</v>
      </c>
      <c r="P200" s="80"/>
      <c r="Q200" s="15"/>
      <c r="R200" s="149"/>
      <c r="S200" s="15"/>
      <c r="T200" s="15"/>
      <c r="U200" s="149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  <c r="DX200" s="15"/>
      <c r="DY200" s="15"/>
      <c r="DZ200" s="15"/>
      <c r="EA200" s="15"/>
      <c r="EB200" s="15"/>
      <c r="EC200" s="15"/>
      <c r="ED200" s="15"/>
      <c r="EE200" s="15"/>
      <c r="EF200" s="15"/>
      <c r="EG200" s="15"/>
      <c r="EH200" s="15"/>
      <c r="EI200" s="15"/>
      <c r="EJ200" s="15"/>
      <c r="EK200" s="15"/>
      <c r="EL200" s="15"/>
      <c r="EM200" s="15"/>
      <c r="EN200" s="15"/>
      <c r="EO200" s="15"/>
      <c r="EP200" s="15"/>
      <c r="EQ200" s="15"/>
      <c r="ER200" s="15"/>
      <c r="ES200" s="15"/>
      <c r="ET200" s="15"/>
      <c r="EU200" s="15"/>
      <c r="EV200" s="15"/>
      <c r="EW200" s="15"/>
      <c r="EX200" s="15"/>
      <c r="EY200" s="15"/>
      <c r="EZ200" s="15"/>
      <c r="FA200" s="15"/>
      <c r="FB200" s="15"/>
      <c r="FC200" s="15"/>
      <c r="FD200" s="15"/>
      <c r="FE200" s="15"/>
      <c r="FF200" s="15"/>
      <c r="FG200" s="15"/>
      <c r="FH200" s="15"/>
      <c r="FI200" s="15"/>
      <c r="FJ200" s="15"/>
      <c r="FK200" s="15"/>
      <c r="FL200" s="15"/>
      <c r="FM200" s="15"/>
      <c r="FN200" s="15"/>
      <c r="FO200" s="15"/>
      <c r="FP200" s="15"/>
      <c r="FQ200" s="15"/>
      <c r="FR200" s="15"/>
      <c r="FS200" s="15"/>
      <c r="FT200" s="15"/>
      <c r="FU200" s="15"/>
      <c r="FV200" s="15"/>
      <c r="FW200" s="15"/>
      <c r="FX200" s="15"/>
      <c r="FY200" s="15"/>
      <c r="FZ200" s="15"/>
      <c r="GA200" s="15"/>
      <c r="GB200" s="15"/>
      <c r="GC200" s="15"/>
      <c r="GD200" s="15"/>
      <c r="GE200" s="15"/>
      <c r="GF200" s="15"/>
      <c r="GG200" s="15"/>
      <c r="GH200" s="15"/>
      <c r="GI200" s="15"/>
      <c r="GJ200" s="15"/>
      <c r="GK200" s="15"/>
      <c r="GL200" s="15"/>
      <c r="GM200" s="15"/>
      <c r="GN200" s="15"/>
      <c r="GO200" s="15"/>
      <c r="GP200" s="15"/>
      <c r="GQ200" s="15"/>
      <c r="GR200" s="15"/>
      <c r="GS200" s="15"/>
      <c r="GT200" s="15"/>
      <c r="GU200" s="15"/>
      <c r="GV200" s="15"/>
      <c r="GW200" s="15"/>
      <c r="GX200" s="15"/>
      <c r="GY200" s="15"/>
      <c r="GZ200" s="15"/>
      <c r="HA200" s="15"/>
      <c r="HB200" s="15"/>
      <c r="HC200" s="15"/>
      <c r="HD200" s="15"/>
      <c r="HE200" s="15"/>
      <c r="HF200" s="15"/>
      <c r="HG200" s="15"/>
      <c r="HH200" s="15"/>
      <c r="HI200" s="15"/>
      <c r="HJ200" s="15"/>
      <c r="HK200" s="15"/>
      <c r="HL200" s="15"/>
      <c r="HM200" s="15"/>
      <c r="HN200" s="15"/>
      <c r="HO200" s="15"/>
      <c r="HP200" s="15"/>
      <c r="HQ200" s="15"/>
      <c r="HR200" s="15"/>
      <c r="HS200" s="15"/>
      <c r="HT200" s="15"/>
      <c r="HU200" s="15"/>
      <c r="HV200" s="15"/>
      <c r="HW200" s="15"/>
      <c r="HX200" s="15"/>
      <c r="HY200" s="15"/>
      <c r="HZ200" s="15"/>
      <c r="IA200" s="15"/>
      <c r="IB200" s="15"/>
      <c r="IC200" s="15"/>
      <c r="ID200" s="15"/>
      <c r="IE200" s="15"/>
      <c r="IF200" s="15"/>
      <c r="IG200" s="15"/>
      <c r="IH200" s="15"/>
      <c r="II200" s="15"/>
      <c r="IJ200" s="15"/>
      <c r="IK200" s="15"/>
      <c r="IL200" s="15"/>
      <c r="IM200" s="15"/>
      <c r="IN200" s="15"/>
      <c r="IO200" s="15"/>
      <c r="IP200" s="15"/>
      <c r="IQ200" s="15"/>
      <c r="IR200" s="15"/>
      <c r="IS200" s="15"/>
      <c r="IT200" s="15"/>
      <c r="IU200" s="15"/>
      <c r="IV200" s="15"/>
    </row>
    <row r="201" spans="1:256" s="119" customFormat="1" ht="11.25" customHeight="1">
      <c r="A201" s="16"/>
      <c r="B201" s="67"/>
      <c r="C201" s="201"/>
      <c r="D201" s="381"/>
      <c r="E201" s="203"/>
      <c r="F201" s="251"/>
      <c r="G201" s="30"/>
      <c r="H201" s="123"/>
      <c r="I201" s="28"/>
      <c r="J201" s="28"/>
      <c r="K201" s="28"/>
      <c r="L201" s="28"/>
      <c r="M201" s="28"/>
      <c r="N201" s="28"/>
      <c r="O201" s="80"/>
      <c r="P201" s="80"/>
      <c r="Q201" s="15"/>
      <c r="R201" s="149"/>
      <c r="S201" s="15"/>
      <c r="T201" s="15"/>
      <c r="U201" s="149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  <c r="DX201" s="15"/>
      <c r="DY201" s="15"/>
      <c r="DZ201" s="15"/>
      <c r="EA201" s="15"/>
      <c r="EB201" s="15"/>
      <c r="EC201" s="15"/>
      <c r="ED201" s="15"/>
      <c r="EE201" s="15"/>
      <c r="EF201" s="15"/>
      <c r="EG201" s="15"/>
      <c r="EH201" s="15"/>
      <c r="EI201" s="15"/>
      <c r="EJ201" s="15"/>
      <c r="EK201" s="15"/>
      <c r="EL201" s="15"/>
      <c r="EM201" s="15"/>
      <c r="EN201" s="15"/>
      <c r="EO201" s="15"/>
      <c r="EP201" s="15"/>
      <c r="EQ201" s="15"/>
      <c r="ER201" s="15"/>
      <c r="ES201" s="15"/>
      <c r="ET201" s="15"/>
      <c r="EU201" s="15"/>
      <c r="EV201" s="15"/>
      <c r="EW201" s="15"/>
      <c r="EX201" s="15"/>
      <c r="EY201" s="15"/>
      <c r="EZ201" s="15"/>
      <c r="FA201" s="15"/>
      <c r="FB201" s="15"/>
      <c r="FC201" s="15"/>
      <c r="FD201" s="15"/>
      <c r="FE201" s="15"/>
      <c r="FF201" s="15"/>
      <c r="FG201" s="15"/>
      <c r="FH201" s="15"/>
      <c r="FI201" s="15"/>
      <c r="FJ201" s="15"/>
      <c r="FK201" s="15"/>
      <c r="FL201" s="15"/>
      <c r="FM201" s="15"/>
      <c r="FN201" s="15"/>
      <c r="FO201" s="15"/>
      <c r="FP201" s="15"/>
      <c r="FQ201" s="15"/>
      <c r="FR201" s="15"/>
      <c r="FS201" s="15"/>
      <c r="FT201" s="15"/>
      <c r="FU201" s="15"/>
      <c r="FV201" s="15"/>
      <c r="FW201" s="15"/>
      <c r="FX201" s="15"/>
      <c r="FY201" s="15"/>
      <c r="FZ201" s="15"/>
      <c r="GA201" s="15"/>
      <c r="GB201" s="15"/>
      <c r="GC201" s="15"/>
      <c r="GD201" s="15"/>
      <c r="GE201" s="15"/>
      <c r="GF201" s="15"/>
      <c r="GG201" s="15"/>
      <c r="GH201" s="15"/>
      <c r="GI201" s="15"/>
      <c r="GJ201" s="15"/>
      <c r="GK201" s="15"/>
      <c r="GL201" s="15"/>
      <c r="GM201" s="15"/>
      <c r="GN201" s="15"/>
      <c r="GO201" s="15"/>
      <c r="GP201" s="15"/>
      <c r="GQ201" s="15"/>
      <c r="GR201" s="15"/>
      <c r="GS201" s="15"/>
      <c r="GT201" s="15"/>
      <c r="GU201" s="15"/>
      <c r="GV201" s="15"/>
      <c r="GW201" s="15"/>
      <c r="GX201" s="15"/>
      <c r="GY201" s="15"/>
      <c r="GZ201" s="15"/>
      <c r="HA201" s="15"/>
      <c r="HB201" s="15"/>
      <c r="HC201" s="15"/>
      <c r="HD201" s="15"/>
      <c r="HE201" s="15"/>
      <c r="HF201" s="15"/>
      <c r="HG201" s="15"/>
      <c r="HH201" s="15"/>
      <c r="HI201" s="15"/>
      <c r="HJ201" s="15"/>
      <c r="HK201" s="15"/>
      <c r="HL201" s="15"/>
      <c r="HM201" s="15"/>
      <c r="HN201" s="15"/>
      <c r="HO201" s="15"/>
      <c r="HP201" s="15"/>
      <c r="HQ201" s="15"/>
      <c r="HR201" s="15"/>
      <c r="HS201" s="15"/>
      <c r="HT201" s="15"/>
      <c r="HU201" s="15"/>
      <c r="HV201" s="15"/>
      <c r="HW201" s="15"/>
      <c r="HX201" s="15"/>
      <c r="HY201" s="15"/>
      <c r="HZ201" s="15"/>
      <c r="IA201" s="15"/>
      <c r="IB201" s="15"/>
      <c r="IC201" s="15"/>
      <c r="ID201" s="15"/>
      <c r="IE201" s="15"/>
      <c r="IF201" s="15"/>
      <c r="IG201" s="15"/>
      <c r="IH201" s="15"/>
      <c r="II201" s="15"/>
      <c r="IJ201" s="15"/>
      <c r="IK201" s="15"/>
      <c r="IL201" s="15"/>
      <c r="IM201" s="15"/>
      <c r="IN201" s="15"/>
      <c r="IO201" s="15"/>
      <c r="IP201" s="15"/>
      <c r="IQ201" s="15"/>
      <c r="IR201" s="15"/>
      <c r="IS201" s="15"/>
      <c r="IT201" s="15"/>
      <c r="IU201" s="15"/>
      <c r="IV201" s="15"/>
    </row>
    <row r="202" spans="1:256" s="119" customFormat="1" ht="14.25" customHeight="1">
      <c r="A202" s="377" t="s">
        <v>211</v>
      </c>
      <c r="B202" s="202"/>
      <c r="C202" s="203"/>
      <c r="D202" s="251"/>
      <c r="E202" s="203"/>
      <c r="F202" s="251"/>
      <c r="G202" s="30"/>
      <c r="H202" s="123"/>
      <c r="I202" s="28"/>
      <c r="J202" s="28"/>
      <c r="K202" s="28"/>
      <c r="L202" s="28"/>
      <c r="M202" s="28"/>
      <c r="N202" s="28"/>
      <c r="O202" s="80"/>
      <c r="P202" s="80"/>
      <c r="Q202" s="15"/>
      <c r="R202" s="149"/>
      <c r="S202" s="15"/>
      <c r="T202" s="15"/>
      <c r="U202" s="149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  <c r="DX202" s="15"/>
      <c r="DY202" s="15"/>
      <c r="DZ202" s="15"/>
      <c r="EA202" s="15"/>
      <c r="EB202" s="15"/>
      <c r="EC202" s="15"/>
      <c r="ED202" s="15"/>
      <c r="EE202" s="15"/>
      <c r="EF202" s="15"/>
      <c r="EG202" s="15"/>
      <c r="EH202" s="15"/>
      <c r="EI202" s="15"/>
      <c r="EJ202" s="15"/>
      <c r="EK202" s="15"/>
      <c r="EL202" s="15"/>
      <c r="EM202" s="15"/>
      <c r="EN202" s="15"/>
      <c r="EO202" s="15"/>
      <c r="EP202" s="15"/>
      <c r="EQ202" s="15"/>
      <c r="ER202" s="15"/>
      <c r="ES202" s="15"/>
      <c r="ET202" s="15"/>
      <c r="EU202" s="15"/>
      <c r="EV202" s="15"/>
      <c r="EW202" s="15"/>
      <c r="EX202" s="15"/>
      <c r="EY202" s="15"/>
      <c r="EZ202" s="15"/>
      <c r="FA202" s="15"/>
      <c r="FB202" s="15"/>
      <c r="FC202" s="15"/>
      <c r="FD202" s="15"/>
      <c r="FE202" s="15"/>
      <c r="FF202" s="15"/>
      <c r="FG202" s="15"/>
      <c r="FH202" s="15"/>
      <c r="FI202" s="15"/>
      <c r="FJ202" s="15"/>
      <c r="FK202" s="15"/>
      <c r="FL202" s="15"/>
      <c r="FM202" s="15"/>
      <c r="FN202" s="15"/>
      <c r="FO202" s="15"/>
      <c r="FP202" s="15"/>
      <c r="FQ202" s="15"/>
      <c r="FR202" s="15"/>
      <c r="FS202" s="15"/>
      <c r="FT202" s="15"/>
      <c r="FU202" s="15"/>
      <c r="FV202" s="15"/>
      <c r="FW202" s="15"/>
      <c r="FX202" s="15"/>
      <c r="FY202" s="15"/>
      <c r="FZ202" s="15"/>
      <c r="GA202" s="15"/>
      <c r="GB202" s="15"/>
      <c r="GC202" s="15"/>
      <c r="GD202" s="15"/>
      <c r="GE202" s="15"/>
      <c r="GF202" s="15"/>
      <c r="GG202" s="15"/>
      <c r="GH202" s="15"/>
      <c r="GI202" s="15"/>
      <c r="GJ202" s="15"/>
      <c r="GK202" s="15"/>
      <c r="GL202" s="15"/>
      <c r="GM202" s="15"/>
      <c r="GN202" s="15"/>
      <c r="GO202" s="15"/>
      <c r="GP202" s="15"/>
      <c r="GQ202" s="15"/>
      <c r="GR202" s="15"/>
      <c r="GS202" s="15"/>
      <c r="GT202" s="15"/>
      <c r="GU202" s="15"/>
      <c r="GV202" s="15"/>
      <c r="GW202" s="15"/>
      <c r="GX202" s="15"/>
      <c r="GY202" s="15"/>
      <c r="GZ202" s="15"/>
      <c r="HA202" s="15"/>
      <c r="HB202" s="15"/>
      <c r="HC202" s="15"/>
      <c r="HD202" s="15"/>
      <c r="HE202" s="15"/>
      <c r="HF202" s="15"/>
      <c r="HG202" s="15"/>
      <c r="HH202" s="15"/>
      <c r="HI202" s="15"/>
      <c r="HJ202" s="15"/>
      <c r="HK202" s="15"/>
      <c r="HL202" s="15"/>
      <c r="HM202" s="15"/>
      <c r="HN202" s="15"/>
      <c r="HO202" s="15"/>
      <c r="HP202" s="15"/>
      <c r="HQ202" s="15"/>
      <c r="HR202" s="15"/>
      <c r="HS202" s="15"/>
      <c r="HT202" s="15"/>
      <c r="HU202" s="15"/>
      <c r="HV202" s="15"/>
      <c r="HW202" s="15"/>
      <c r="HX202" s="15"/>
      <c r="HY202" s="15"/>
      <c r="HZ202" s="15"/>
      <c r="IA202" s="15"/>
      <c r="IB202" s="15"/>
      <c r="IC202" s="15"/>
      <c r="ID202" s="15"/>
      <c r="IE202" s="15"/>
      <c r="IF202" s="15"/>
      <c r="IG202" s="15"/>
      <c r="IH202" s="15"/>
      <c r="II202" s="15"/>
      <c r="IJ202" s="15"/>
      <c r="IK202" s="15"/>
      <c r="IL202" s="15"/>
      <c r="IM202" s="15"/>
      <c r="IN202" s="15"/>
      <c r="IO202" s="15"/>
      <c r="IP202" s="15"/>
      <c r="IQ202" s="15"/>
      <c r="IR202" s="15"/>
      <c r="IS202" s="15"/>
      <c r="IT202" s="15"/>
      <c r="IU202" s="15"/>
      <c r="IV202" s="15"/>
    </row>
    <row r="203" spans="1:256" s="119" customFormat="1" ht="9.75" customHeight="1">
      <c r="A203" s="377"/>
      <c r="B203" s="202"/>
      <c r="C203" s="203"/>
      <c r="D203" s="251"/>
      <c r="E203" s="203"/>
      <c r="F203" s="251"/>
      <c r="G203" s="30"/>
      <c r="H203" s="123"/>
      <c r="I203" s="28"/>
      <c r="J203" s="28"/>
      <c r="K203" s="28"/>
      <c r="L203" s="28"/>
      <c r="M203" s="28"/>
      <c r="N203" s="28"/>
      <c r="O203" s="80"/>
      <c r="P203" s="80"/>
      <c r="Q203" s="15"/>
      <c r="R203" s="149"/>
      <c r="S203" s="15"/>
      <c r="T203" s="15"/>
      <c r="U203" s="149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  <c r="DX203" s="15"/>
      <c r="DY203" s="15"/>
      <c r="DZ203" s="15"/>
      <c r="EA203" s="15"/>
      <c r="EB203" s="15"/>
      <c r="EC203" s="15"/>
      <c r="ED203" s="15"/>
      <c r="EE203" s="15"/>
      <c r="EF203" s="15"/>
      <c r="EG203" s="15"/>
      <c r="EH203" s="15"/>
      <c r="EI203" s="15"/>
      <c r="EJ203" s="15"/>
      <c r="EK203" s="15"/>
      <c r="EL203" s="15"/>
      <c r="EM203" s="15"/>
      <c r="EN203" s="15"/>
      <c r="EO203" s="15"/>
      <c r="EP203" s="15"/>
      <c r="EQ203" s="15"/>
      <c r="ER203" s="15"/>
      <c r="ES203" s="15"/>
      <c r="ET203" s="15"/>
      <c r="EU203" s="15"/>
      <c r="EV203" s="15"/>
      <c r="EW203" s="15"/>
      <c r="EX203" s="15"/>
      <c r="EY203" s="15"/>
      <c r="EZ203" s="15"/>
      <c r="FA203" s="15"/>
      <c r="FB203" s="15"/>
      <c r="FC203" s="15"/>
      <c r="FD203" s="15"/>
      <c r="FE203" s="15"/>
      <c r="FF203" s="15"/>
      <c r="FG203" s="15"/>
      <c r="FH203" s="15"/>
      <c r="FI203" s="15"/>
      <c r="FJ203" s="15"/>
      <c r="FK203" s="15"/>
      <c r="FL203" s="15"/>
      <c r="FM203" s="15"/>
      <c r="FN203" s="15"/>
      <c r="FO203" s="15"/>
      <c r="FP203" s="15"/>
      <c r="FQ203" s="15"/>
      <c r="FR203" s="15"/>
      <c r="FS203" s="15"/>
      <c r="FT203" s="15"/>
      <c r="FU203" s="15"/>
      <c r="FV203" s="15"/>
      <c r="FW203" s="15"/>
      <c r="FX203" s="15"/>
      <c r="FY203" s="15"/>
      <c r="FZ203" s="15"/>
      <c r="GA203" s="15"/>
      <c r="GB203" s="15"/>
      <c r="GC203" s="15"/>
      <c r="GD203" s="15"/>
      <c r="GE203" s="15"/>
      <c r="GF203" s="15"/>
      <c r="GG203" s="15"/>
      <c r="GH203" s="15"/>
      <c r="GI203" s="15"/>
      <c r="GJ203" s="15"/>
      <c r="GK203" s="15"/>
      <c r="GL203" s="15"/>
      <c r="GM203" s="15"/>
      <c r="GN203" s="15"/>
      <c r="GO203" s="15"/>
      <c r="GP203" s="15"/>
      <c r="GQ203" s="15"/>
      <c r="GR203" s="15"/>
      <c r="GS203" s="15"/>
      <c r="GT203" s="15"/>
      <c r="GU203" s="15"/>
      <c r="GV203" s="15"/>
      <c r="GW203" s="15"/>
      <c r="GX203" s="15"/>
      <c r="GY203" s="15"/>
      <c r="GZ203" s="15"/>
      <c r="HA203" s="15"/>
      <c r="HB203" s="15"/>
      <c r="HC203" s="15"/>
      <c r="HD203" s="15"/>
      <c r="HE203" s="15"/>
      <c r="HF203" s="15"/>
      <c r="HG203" s="15"/>
      <c r="HH203" s="15"/>
      <c r="HI203" s="15"/>
      <c r="HJ203" s="15"/>
      <c r="HK203" s="15"/>
      <c r="HL203" s="15"/>
      <c r="HM203" s="15"/>
      <c r="HN203" s="15"/>
      <c r="HO203" s="15"/>
      <c r="HP203" s="15"/>
      <c r="HQ203" s="15"/>
      <c r="HR203" s="15"/>
      <c r="HS203" s="15"/>
      <c r="HT203" s="15"/>
      <c r="HU203" s="15"/>
      <c r="HV203" s="15"/>
      <c r="HW203" s="15"/>
      <c r="HX203" s="15"/>
      <c r="HY203" s="15"/>
      <c r="HZ203" s="15"/>
      <c r="IA203" s="15"/>
      <c r="IB203" s="15"/>
      <c r="IC203" s="15"/>
      <c r="ID203" s="15"/>
      <c r="IE203" s="15"/>
      <c r="IF203" s="15"/>
      <c r="IG203" s="15"/>
      <c r="IH203" s="15"/>
      <c r="II203" s="15"/>
      <c r="IJ203" s="15"/>
      <c r="IK203" s="15"/>
      <c r="IL203" s="15"/>
      <c r="IM203" s="15"/>
      <c r="IN203" s="15"/>
      <c r="IO203" s="15"/>
      <c r="IP203" s="15"/>
      <c r="IQ203" s="15"/>
      <c r="IR203" s="15"/>
      <c r="IS203" s="15"/>
      <c r="IT203" s="15"/>
      <c r="IU203" s="15"/>
      <c r="IV203" s="15"/>
    </row>
    <row r="204" spans="1:256" s="119" customFormat="1" ht="25.5" customHeight="1">
      <c r="A204" s="7" t="s">
        <v>1006</v>
      </c>
      <c r="B204" s="7" t="s">
        <v>1007</v>
      </c>
      <c r="C204" s="5" t="s">
        <v>1008</v>
      </c>
      <c r="D204" s="51" t="s">
        <v>50</v>
      </c>
      <c r="E204" s="58" t="s">
        <v>52</v>
      </c>
      <c r="F204" s="5" t="s">
        <v>978</v>
      </c>
      <c r="G204" s="50" t="s">
        <v>53</v>
      </c>
      <c r="H204" s="123"/>
      <c r="I204" s="28"/>
      <c r="J204" s="28"/>
      <c r="K204" s="28"/>
      <c r="L204" s="28"/>
      <c r="M204" s="28"/>
      <c r="N204" s="28"/>
      <c r="O204" s="80"/>
      <c r="P204" s="80"/>
      <c r="Q204" s="15"/>
      <c r="R204" s="149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  <c r="DX204" s="15"/>
      <c r="DY204" s="15"/>
      <c r="DZ204" s="15"/>
      <c r="EA204" s="15"/>
      <c r="EB204" s="15"/>
      <c r="EC204" s="15"/>
      <c r="ED204" s="15"/>
      <c r="EE204" s="15"/>
      <c r="EF204" s="15"/>
      <c r="EG204" s="15"/>
      <c r="EH204" s="15"/>
      <c r="EI204" s="15"/>
      <c r="EJ204" s="15"/>
      <c r="EK204" s="15"/>
      <c r="EL204" s="15"/>
      <c r="EM204" s="15"/>
      <c r="EN204" s="15"/>
      <c r="EO204" s="15"/>
      <c r="EP204" s="15"/>
      <c r="EQ204" s="15"/>
      <c r="ER204" s="15"/>
      <c r="ES204" s="15"/>
      <c r="ET204" s="15"/>
      <c r="EU204" s="15"/>
      <c r="EV204" s="15"/>
      <c r="EW204" s="15"/>
      <c r="EX204" s="15"/>
      <c r="EY204" s="15"/>
      <c r="EZ204" s="15"/>
      <c r="FA204" s="15"/>
      <c r="FB204" s="15"/>
      <c r="FC204" s="15"/>
      <c r="FD204" s="15"/>
      <c r="FE204" s="15"/>
      <c r="FF204" s="15"/>
      <c r="FG204" s="15"/>
      <c r="FH204" s="15"/>
      <c r="FI204" s="15"/>
      <c r="FJ204" s="15"/>
      <c r="FK204" s="15"/>
      <c r="FL204" s="15"/>
      <c r="FM204" s="15"/>
      <c r="FN204" s="15"/>
      <c r="FO204" s="15"/>
      <c r="FP204" s="15"/>
      <c r="FQ204" s="15"/>
      <c r="FR204" s="15"/>
      <c r="FS204" s="15"/>
      <c r="FT204" s="15"/>
      <c r="FU204" s="15"/>
      <c r="FV204" s="15"/>
      <c r="FW204" s="15"/>
      <c r="FX204" s="15"/>
      <c r="FY204" s="15"/>
      <c r="FZ204" s="15"/>
      <c r="GA204" s="15"/>
      <c r="GB204" s="15"/>
      <c r="GC204" s="15"/>
      <c r="GD204" s="15"/>
      <c r="GE204" s="15"/>
      <c r="GF204" s="15"/>
      <c r="GG204" s="15"/>
      <c r="GH204" s="15"/>
      <c r="GI204" s="15"/>
      <c r="GJ204" s="15"/>
      <c r="GK204" s="15"/>
      <c r="GL204" s="15"/>
      <c r="GM204" s="15"/>
      <c r="GN204" s="15"/>
      <c r="GO204" s="15"/>
      <c r="GP204" s="15"/>
      <c r="GQ204" s="15"/>
      <c r="GR204" s="15"/>
      <c r="GS204" s="15"/>
      <c r="GT204" s="15"/>
      <c r="GU204" s="15"/>
      <c r="GV204" s="15"/>
      <c r="GW204" s="15"/>
      <c r="GX204" s="15"/>
      <c r="GY204" s="15"/>
      <c r="GZ204" s="15"/>
      <c r="HA204" s="15"/>
      <c r="HB204" s="15"/>
      <c r="HC204" s="15"/>
      <c r="HD204" s="15"/>
      <c r="HE204" s="15"/>
      <c r="HF204" s="15"/>
      <c r="HG204" s="15"/>
      <c r="HH204" s="15"/>
      <c r="HI204" s="15"/>
      <c r="HJ204" s="15"/>
      <c r="HK204" s="15"/>
      <c r="HL204" s="15"/>
      <c r="HM204" s="15"/>
      <c r="HN204" s="15"/>
      <c r="HO204" s="15"/>
      <c r="HP204" s="15"/>
      <c r="HQ204" s="15"/>
      <c r="HR204" s="15"/>
      <c r="HS204" s="15"/>
      <c r="HT204" s="15"/>
      <c r="HU204" s="15"/>
      <c r="HV204" s="15"/>
      <c r="HW204" s="15"/>
      <c r="HX204" s="15"/>
      <c r="HY204" s="15"/>
      <c r="HZ204" s="15"/>
      <c r="IA204" s="15"/>
      <c r="IB204" s="15"/>
      <c r="IC204" s="15"/>
      <c r="ID204" s="15"/>
      <c r="IE204" s="15"/>
      <c r="IF204" s="15"/>
      <c r="IG204" s="15"/>
      <c r="IH204" s="15"/>
      <c r="II204" s="15"/>
      <c r="IJ204" s="15"/>
      <c r="IK204" s="15"/>
      <c r="IL204" s="15"/>
      <c r="IM204" s="15"/>
      <c r="IN204" s="15"/>
      <c r="IO204" s="15"/>
      <c r="IP204" s="15"/>
      <c r="IQ204" s="15"/>
      <c r="IR204" s="15"/>
      <c r="IS204" s="15"/>
      <c r="IT204" s="15"/>
      <c r="IU204" s="15"/>
      <c r="IV204" s="15"/>
    </row>
    <row r="205" spans="1:256" s="119" customFormat="1" ht="12.75">
      <c r="A205" s="145" t="s">
        <v>1110</v>
      </c>
      <c r="B205" s="141">
        <v>3311</v>
      </c>
      <c r="C205" s="132" t="s">
        <v>910</v>
      </c>
      <c r="D205" s="332">
        <v>28400</v>
      </c>
      <c r="E205" s="298">
        <v>29349</v>
      </c>
      <c r="F205" s="298">
        <v>19778</v>
      </c>
      <c r="G205" s="305">
        <f aca="true" t="shared" si="9" ref="G205:G212">F205/E205*100</f>
        <v>67.38900814337796</v>
      </c>
      <c r="H205" s="123"/>
      <c r="I205" s="28"/>
      <c r="J205" s="28"/>
      <c r="K205" s="28"/>
      <c r="L205" s="28"/>
      <c r="M205" s="28"/>
      <c r="N205" s="28"/>
      <c r="O205" s="80"/>
      <c r="P205" s="80"/>
      <c r="Q205" s="15"/>
      <c r="R205" s="149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  <c r="DX205" s="15"/>
      <c r="DY205" s="15"/>
      <c r="DZ205" s="15"/>
      <c r="EA205" s="15"/>
      <c r="EB205" s="15"/>
      <c r="EC205" s="15"/>
      <c r="ED205" s="15"/>
      <c r="EE205" s="15"/>
      <c r="EF205" s="15"/>
      <c r="EG205" s="15"/>
      <c r="EH205" s="15"/>
      <c r="EI205" s="15"/>
      <c r="EJ205" s="15"/>
      <c r="EK205" s="15"/>
      <c r="EL205" s="15"/>
      <c r="EM205" s="15"/>
      <c r="EN205" s="15"/>
      <c r="EO205" s="15"/>
      <c r="EP205" s="15"/>
      <c r="EQ205" s="15"/>
      <c r="ER205" s="15"/>
      <c r="ES205" s="15"/>
      <c r="ET205" s="15"/>
      <c r="EU205" s="15"/>
      <c r="EV205" s="15"/>
      <c r="EW205" s="15"/>
      <c r="EX205" s="15"/>
      <c r="EY205" s="15"/>
      <c r="EZ205" s="15"/>
      <c r="FA205" s="15"/>
      <c r="FB205" s="15"/>
      <c r="FC205" s="15"/>
      <c r="FD205" s="15"/>
      <c r="FE205" s="15"/>
      <c r="FF205" s="15"/>
      <c r="FG205" s="15"/>
      <c r="FH205" s="15"/>
      <c r="FI205" s="15"/>
      <c r="FJ205" s="15"/>
      <c r="FK205" s="15"/>
      <c r="FL205" s="15"/>
      <c r="FM205" s="15"/>
      <c r="FN205" s="15"/>
      <c r="FO205" s="15"/>
      <c r="FP205" s="15"/>
      <c r="FQ205" s="15"/>
      <c r="FR205" s="15"/>
      <c r="FS205" s="15"/>
      <c r="FT205" s="15"/>
      <c r="FU205" s="15"/>
      <c r="FV205" s="15"/>
      <c r="FW205" s="15"/>
      <c r="FX205" s="15"/>
      <c r="FY205" s="15"/>
      <c r="FZ205" s="15"/>
      <c r="GA205" s="15"/>
      <c r="GB205" s="15"/>
      <c r="GC205" s="15"/>
      <c r="GD205" s="15"/>
      <c r="GE205" s="15"/>
      <c r="GF205" s="15"/>
      <c r="GG205" s="15"/>
      <c r="GH205" s="15"/>
      <c r="GI205" s="15"/>
      <c r="GJ205" s="15"/>
      <c r="GK205" s="15"/>
      <c r="GL205" s="15"/>
      <c r="GM205" s="15"/>
      <c r="GN205" s="15"/>
      <c r="GO205" s="15"/>
      <c r="GP205" s="15"/>
      <c r="GQ205" s="15"/>
      <c r="GR205" s="15"/>
      <c r="GS205" s="15"/>
      <c r="GT205" s="15"/>
      <c r="GU205" s="15"/>
      <c r="GV205" s="15"/>
      <c r="GW205" s="15"/>
      <c r="GX205" s="15"/>
      <c r="GY205" s="15"/>
      <c r="GZ205" s="15"/>
      <c r="HA205" s="15"/>
      <c r="HB205" s="15"/>
      <c r="HC205" s="15"/>
      <c r="HD205" s="15"/>
      <c r="HE205" s="15"/>
      <c r="HF205" s="15"/>
      <c r="HG205" s="15"/>
      <c r="HH205" s="15"/>
      <c r="HI205" s="15"/>
      <c r="HJ205" s="15"/>
      <c r="HK205" s="15"/>
      <c r="HL205" s="15"/>
      <c r="HM205" s="15"/>
      <c r="HN205" s="15"/>
      <c r="HO205" s="15"/>
      <c r="HP205" s="15"/>
      <c r="HQ205" s="15"/>
      <c r="HR205" s="15"/>
      <c r="HS205" s="15"/>
      <c r="HT205" s="15"/>
      <c r="HU205" s="15"/>
      <c r="HV205" s="15"/>
      <c r="HW205" s="15"/>
      <c r="HX205" s="15"/>
      <c r="HY205" s="15"/>
      <c r="HZ205" s="15"/>
      <c r="IA205" s="15"/>
      <c r="IB205" s="15"/>
      <c r="IC205" s="15"/>
      <c r="ID205" s="15"/>
      <c r="IE205" s="15"/>
      <c r="IF205" s="15"/>
      <c r="IG205" s="15"/>
      <c r="IH205" s="15"/>
      <c r="II205" s="15"/>
      <c r="IJ205" s="15"/>
      <c r="IK205" s="15"/>
      <c r="IL205" s="15"/>
      <c r="IM205" s="15"/>
      <c r="IN205" s="15"/>
      <c r="IO205" s="15"/>
      <c r="IP205" s="15"/>
      <c r="IQ205" s="15"/>
      <c r="IR205" s="15"/>
      <c r="IS205" s="15"/>
      <c r="IT205" s="15"/>
      <c r="IU205" s="15"/>
      <c r="IV205" s="15"/>
    </row>
    <row r="206" spans="1:256" s="119" customFormat="1" ht="12.75" customHeight="1">
      <c r="A206" s="339">
        <v>40</v>
      </c>
      <c r="B206" s="339">
        <v>3314</v>
      </c>
      <c r="C206" s="342" t="s">
        <v>669</v>
      </c>
      <c r="D206" s="340">
        <v>20509</v>
      </c>
      <c r="E206" s="341">
        <v>21214</v>
      </c>
      <c r="F206" s="298">
        <v>14041</v>
      </c>
      <c r="G206" s="305">
        <f t="shared" si="9"/>
        <v>66.18742339964174</v>
      </c>
      <c r="H206" s="123"/>
      <c r="I206" s="28"/>
      <c r="J206" s="28"/>
      <c r="K206" s="28"/>
      <c r="L206" s="28"/>
      <c r="M206" s="28"/>
      <c r="N206" s="28"/>
      <c r="O206" s="80"/>
      <c r="P206" s="80"/>
      <c r="Q206" s="15"/>
      <c r="R206" s="149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  <c r="DX206" s="15"/>
      <c r="DY206" s="15"/>
      <c r="DZ206" s="15"/>
      <c r="EA206" s="15"/>
      <c r="EB206" s="15"/>
      <c r="EC206" s="15"/>
      <c r="ED206" s="15"/>
      <c r="EE206" s="15"/>
      <c r="EF206" s="15"/>
      <c r="EG206" s="15"/>
      <c r="EH206" s="15"/>
      <c r="EI206" s="15"/>
      <c r="EJ206" s="15"/>
      <c r="EK206" s="15"/>
      <c r="EL206" s="15"/>
      <c r="EM206" s="15"/>
      <c r="EN206" s="15"/>
      <c r="EO206" s="15"/>
      <c r="EP206" s="15"/>
      <c r="EQ206" s="15"/>
      <c r="ER206" s="15"/>
      <c r="ES206" s="15"/>
      <c r="ET206" s="15"/>
      <c r="EU206" s="15"/>
      <c r="EV206" s="15"/>
      <c r="EW206" s="15"/>
      <c r="EX206" s="15"/>
      <c r="EY206" s="15"/>
      <c r="EZ206" s="15"/>
      <c r="FA206" s="15"/>
      <c r="FB206" s="15"/>
      <c r="FC206" s="15"/>
      <c r="FD206" s="15"/>
      <c r="FE206" s="15"/>
      <c r="FF206" s="15"/>
      <c r="FG206" s="15"/>
      <c r="FH206" s="15"/>
      <c r="FI206" s="15"/>
      <c r="FJ206" s="15"/>
      <c r="FK206" s="15"/>
      <c r="FL206" s="15"/>
      <c r="FM206" s="15"/>
      <c r="FN206" s="15"/>
      <c r="FO206" s="15"/>
      <c r="FP206" s="15"/>
      <c r="FQ206" s="15"/>
      <c r="FR206" s="15"/>
      <c r="FS206" s="15"/>
      <c r="FT206" s="15"/>
      <c r="FU206" s="15"/>
      <c r="FV206" s="15"/>
      <c r="FW206" s="15"/>
      <c r="FX206" s="15"/>
      <c r="FY206" s="15"/>
      <c r="FZ206" s="15"/>
      <c r="GA206" s="15"/>
      <c r="GB206" s="15"/>
      <c r="GC206" s="15"/>
      <c r="GD206" s="15"/>
      <c r="GE206" s="15"/>
      <c r="GF206" s="15"/>
      <c r="GG206" s="15"/>
      <c r="GH206" s="15"/>
      <c r="GI206" s="15"/>
      <c r="GJ206" s="15"/>
      <c r="GK206" s="15"/>
      <c r="GL206" s="15"/>
      <c r="GM206" s="15"/>
      <c r="GN206" s="15"/>
      <c r="GO206" s="15"/>
      <c r="GP206" s="15"/>
      <c r="GQ206" s="15"/>
      <c r="GR206" s="15"/>
      <c r="GS206" s="15"/>
      <c r="GT206" s="15"/>
      <c r="GU206" s="15"/>
      <c r="GV206" s="15"/>
      <c r="GW206" s="15"/>
      <c r="GX206" s="15"/>
      <c r="GY206" s="15"/>
      <c r="GZ206" s="15"/>
      <c r="HA206" s="15"/>
      <c r="HB206" s="15"/>
      <c r="HC206" s="15"/>
      <c r="HD206" s="15"/>
      <c r="HE206" s="15"/>
      <c r="HF206" s="15"/>
      <c r="HG206" s="15"/>
      <c r="HH206" s="15"/>
      <c r="HI206" s="15"/>
      <c r="HJ206" s="15"/>
      <c r="HK206" s="15"/>
      <c r="HL206" s="15"/>
      <c r="HM206" s="15"/>
      <c r="HN206" s="15"/>
      <c r="HO206" s="15"/>
      <c r="HP206" s="15"/>
      <c r="HQ206" s="15"/>
      <c r="HR206" s="15"/>
      <c r="HS206" s="15"/>
      <c r="HT206" s="15"/>
      <c r="HU206" s="15"/>
      <c r="HV206" s="15"/>
      <c r="HW206" s="15"/>
      <c r="HX206" s="15"/>
      <c r="HY206" s="15"/>
      <c r="HZ206" s="15"/>
      <c r="IA206" s="15"/>
      <c r="IB206" s="15"/>
      <c r="IC206" s="15"/>
      <c r="ID206" s="15"/>
      <c r="IE206" s="15"/>
      <c r="IF206" s="15"/>
      <c r="IG206" s="15"/>
      <c r="IH206" s="15"/>
      <c r="II206" s="15"/>
      <c r="IJ206" s="15"/>
      <c r="IK206" s="15"/>
      <c r="IL206" s="15"/>
      <c r="IM206" s="15"/>
      <c r="IN206" s="15"/>
      <c r="IO206" s="15"/>
      <c r="IP206" s="15"/>
      <c r="IQ206" s="15"/>
      <c r="IR206" s="15"/>
      <c r="IS206" s="15"/>
      <c r="IT206" s="15"/>
      <c r="IU206" s="15"/>
      <c r="IV206" s="15"/>
    </row>
    <row r="207" spans="1:256" s="119" customFormat="1" ht="12.75">
      <c r="A207" s="339">
        <v>40</v>
      </c>
      <c r="B207" s="339">
        <v>3315</v>
      </c>
      <c r="C207" s="342" t="s">
        <v>736</v>
      </c>
      <c r="D207" s="340">
        <v>58720</v>
      </c>
      <c r="E207" s="341">
        <v>60346</v>
      </c>
      <c r="F207" s="298">
        <v>39840</v>
      </c>
      <c r="G207" s="305">
        <f t="shared" si="9"/>
        <v>66.01928876810393</v>
      </c>
      <c r="H207" s="123"/>
      <c r="I207" s="28"/>
      <c r="J207" s="28"/>
      <c r="K207" s="28"/>
      <c r="L207" s="28"/>
      <c r="M207" s="28"/>
      <c r="N207" s="28"/>
      <c r="O207" s="80"/>
      <c r="P207" s="80"/>
      <c r="Q207" s="15"/>
      <c r="R207" s="149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  <c r="DX207" s="15"/>
      <c r="DY207" s="15"/>
      <c r="DZ207" s="15"/>
      <c r="EA207" s="15"/>
      <c r="EB207" s="15"/>
      <c r="EC207" s="15"/>
      <c r="ED207" s="15"/>
      <c r="EE207" s="15"/>
      <c r="EF207" s="15"/>
      <c r="EG207" s="15"/>
      <c r="EH207" s="15"/>
      <c r="EI207" s="15"/>
      <c r="EJ207" s="15"/>
      <c r="EK207" s="15"/>
      <c r="EL207" s="15"/>
      <c r="EM207" s="15"/>
      <c r="EN207" s="15"/>
      <c r="EO207" s="15"/>
      <c r="EP207" s="15"/>
      <c r="EQ207" s="15"/>
      <c r="ER207" s="15"/>
      <c r="ES207" s="15"/>
      <c r="ET207" s="15"/>
      <c r="EU207" s="15"/>
      <c r="EV207" s="15"/>
      <c r="EW207" s="15"/>
      <c r="EX207" s="15"/>
      <c r="EY207" s="15"/>
      <c r="EZ207" s="15"/>
      <c r="FA207" s="15"/>
      <c r="FB207" s="15"/>
      <c r="FC207" s="15"/>
      <c r="FD207" s="15"/>
      <c r="FE207" s="15"/>
      <c r="FF207" s="15"/>
      <c r="FG207" s="15"/>
      <c r="FH207" s="15"/>
      <c r="FI207" s="15"/>
      <c r="FJ207" s="15"/>
      <c r="FK207" s="15"/>
      <c r="FL207" s="15"/>
      <c r="FM207" s="15"/>
      <c r="FN207" s="15"/>
      <c r="FO207" s="15"/>
      <c r="FP207" s="15"/>
      <c r="FQ207" s="15"/>
      <c r="FR207" s="15"/>
      <c r="FS207" s="15"/>
      <c r="FT207" s="15"/>
      <c r="FU207" s="15"/>
      <c r="FV207" s="15"/>
      <c r="FW207" s="15"/>
      <c r="FX207" s="15"/>
      <c r="FY207" s="15"/>
      <c r="FZ207" s="15"/>
      <c r="GA207" s="15"/>
      <c r="GB207" s="15"/>
      <c r="GC207" s="15"/>
      <c r="GD207" s="15"/>
      <c r="GE207" s="15"/>
      <c r="GF207" s="15"/>
      <c r="GG207" s="15"/>
      <c r="GH207" s="15"/>
      <c r="GI207" s="15"/>
      <c r="GJ207" s="15"/>
      <c r="GK207" s="15"/>
      <c r="GL207" s="15"/>
      <c r="GM207" s="15"/>
      <c r="GN207" s="15"/>
      <c r="GO207" s="15"/>
      <c r="GP207" s="15"/>
      <c r="GQ207" s="15"/>
      <c r="GR207" s="15"/>
      <c r="GS207" s="15"/>
      <c r="GT207" s="15"/>
      <c r="GU207" s="15"/>
      <c r="GV207" s="15"/>
      <c r="GW207" s="15"/>
      <c r="GX207" s="15"/>
      <c r="GY207" s="15"/>
      <c r="GZ207" s="15"/>
      <c r="HA207" s="15"/>
      <c r="HB207" s="15"/>
      <c r="HC207" s="15"/>
      <c r="HD207" s="15"/>
      <c r="HE207" s="15"/>
      <c r="HF207" s="15"/>
      <c r="HG207" s="15"/>
      <c r="HH207" s="15"/>
      <c r="HI207" s="15"/>
      <c r="HJ207" s="15"/>
      <c r="HK207" s="15"/>
      <c r="HL207" s="15"/>
      <c r="HM207" s="15"/>
      <c r="HN207" s="15"/>
      <c r="HO207" s="15"/>
      <c r="HP207" s="15"/>
      <c r="HQ207" s="15"/>
      <c r="HR207" s="15"/>
      <c r="HS207" s="15"/>
      <c r="HT207" s="15"/>
      <c r="HU207" s="15"/>
      <c r="HV207" s="15"/>
      <c r="HW207" s="15"/>
      <c r="HX207" s="15"/>
      <c r="HY207" s="15"/>
      <c r="HZ207" s="15"/>
      <c r="IA207" s="15"/>
      <c r="IB207" s="15"/>
      <c r="IC207" s="15"/>
      <c r="ID207" s="15"/>
      <c r="IE207" s="15"/>
      <c r="IF207" s="15"/>
      <c r="IG207" s="15"/>
      <c r="IH207" s="15"/>
      <c r="II207" s="15"/>
      <c r="IJ207" s="15"/>
      <c r="IK207" s="15"/>
      <c r="IL207" s="15"/>
      <c r="IM207" s="15"/>
      <c r="IN207" s="15"/>
      <c r="IO207" s="15"/>
      <c r="IP207" s="15"/>
      <c r="IQ207" s="15"/>
      <c r="IR207" s="15"/>
      <c r="IS207" s="15"/>
      <c r="IT207" s="15"/>
      <c r="IU207" s="15"/>
      <c r="IV207" s="15"/>
    </row>
    <row r="208" spans="1:256" s="119" customFormat="1" ht="12.75">
      <c r="A208" s="339">
        <v>40</v>
      </c>
      <c r="B208" s="339">
        <v>3319</v>
      </c>
      <c r="C208" s="342" t="s">
        <v>470</v>
      </c>
      <c r="D208" s="340">
        <v>40</v>
      </c>
      <c r="E208" s="341">
        <v>106</v>
      </c>
      <c r="F208" s="298">
        <v>66</v>
      </c>
      <c r="G208" s="305">
        <f t="shared" si="9"/>
        <v>62.264150943396224</v>
      </c>
      <c r="H208" s="123"/>
      <c r="I208" s="28"/>
      <c r="J208" s="28"/>
      <c r="K208" s="28"/>
      <c r="L208" s="28"/>
      <c r="M208" s="28"/>
      <c r="N208" s="28"/>
      <c r="O208" s="80"/>
      <c r="P208" s="80"/>
      <c r="Q208" s="15"/>
      <c r="R208" s="149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  <c r="DX208" s="15"/>
      <c r="DY208" s="15"/>
      <c r="DZ208" s="15"/>
      <c r="EA208" s="15"/>
      <c r="EB208" s="15"/>
      <c r="EC208" s="15"/>
      <c r="ED208" s="15"/>
      <c r="EE208" s="15"/>
      <c r="EF208" s="15"/>
      <c r="EG208" s="15"/>
      <c r="EH208" s="15"/>
      <c r="EI208" s="15"/>
      <c r="EJ208" s="15"/>
      <c r="EK208" s="15"/>
      <c r="EL208" s="15"/>
      <c r="EM208" s="15"/>
      <c r="EN208" s="15"/>
      <c r="EO208" s="15"/>
      <c r="EP208" s="15"/>
      <c r="EQ208" s="15"/>
      <c r="ER208" s="15"/>
      <c r="ES208" s="15"/>
      <c r="ET208" s="15"/>
      <c r="EU208" s="15"/>
      <c r="EV208" s="15"/>
      <c r="EW208" s="15"/>
      <c r="EX208" s="15"/>
      <c r="EY208" s="15"/>
      <c r="EZ208" s="15"/>
      <c r="FA208" s="15"/>
      <c r="FB208" s="15"/>
      <c r="FC208" s="15"/>
      <c r="FD208" s="15"/>
      <c r="FE208" s="15"/>
      <c r="FF208" s="15"/>
      <c r="FG208" s="15"/>
      <c r="FH208" s="15"/>
      <c r="FI208" s="15"/>
      <c r="FJ208" s="15"/>
      <c r="FK208" s="15"/>
      <c r="FL208" s="15"/>
      <c r="FM208" s="15"/>
      <c r="FN208" s="15"/>
      <c r="FO208" s="15"/>
      <c r="FP208" s="15"/>
      <c r="FQ208" s="15"/>
      <c r="FR208" s="15"/>
      <c r="FS208" s="15"/>
      <c r="FT208" s="15"/>
      <c r="FU208" s="15"/>
      <c r="FV208" s="15"/>
      <c r="FW208" s="15"/>
      <c r="FX208" s="15"/>
      <c r="FY208" s="15"/>
      <c r="FZ208" s="15"/>
      <c r="GA208" s="15"/>
      <c r="GB208" s="15"/>
      <c r="GC208" s="15"/>
      <c r="GD208" s="15"/>
      <c r="GE208" s="15"/>
      <c r="GF208" s="15"/>
      <c r="GG208" s="15"/>
      <c r="GH208" s="15"/>
      <c r="GI208" s="15"/>
      <c r="GJ208" s="15"/>
      <c r="GK208" s="15"/>
      <c r="GL208" s="15"/>
      <c r="GM208" s="15"/>
      <c r="GN208" s="15"/>
      <c r="GO208" s="15"/>
      <c r="GP208" s="15"/>
      <c r="GQ208" s="15"/>
      <c r="GR208" s="15"/>
      <c r="GS208" s="15"/>
      <c r="GT208" s="15"/>
      <c r="GU208" s="15"/>
      <c r="GV208" s="15"/>
      <c r="GW208" s="15"/>
      <c r="GX208" s="15"/>
      <c r="GY208" s="15"/>
      <c r="GZ208" s="15"/>
      <c r="HA208" s="15"/>
      <c r="HB208" s="15"/>
      <c r="HC208" s="15"/>
      <c r="HD208" s="15"/>
      <c r="HE208" s="15"/>
      <c r="HF208" s="15"/>
      <c r="HG208" s="15"/>
      <c r="HH208" s="15"/>
      <c r="HI208" s="15"/>
      <c r="HJ208" s="15"/>
      <c r="HK208" s="15"/>
      <c r="HL208" s="15"/>
      <c r="HM208" s="15"/>
      <c r="HN208" s="15"/>
      <c r="HO208" s="15"/>
      <c r="HP208" s="15"/>
      <c r="HQ208" s="15"/>
      <c r="HR208" s="15"/>
      <c r="HS208" s="15"/>
      <c r="HT208" s="15"/>
      <c r="HU208" s="15"/>
      <c r="HV208" s="15"/>
      <c r="HW208" s="15"/>
      <c r="HX208" s="15"/>
      <c r="HY208" s="15"/>
      <c r="HZ208" s="15"/>
      <c r="IA208" s="15"/>
      <c r="IB208" s="15"/>
      <c r="IC208" s="15"/>
      <c r="ID208" s="15"/>
      <c r="IE208" s="15"/>
      <c r="IF208" s="15"/>
      <c r="IG208" s="15"/>
      <c r="IH208" s="15"/>
      <c r="II208" s="15"/>
      <c r="IJ208" s="15"/>
      <c r="IK208" s="15"/>
      <c r="IL208" s="15"/>
      <c r="IM208" s="15"/>
      <c r="IN208" s="15"/>
      <c r="IO208" s="15"/>
      <c r="IP208" s="15"/>
      <c r="IQ208" s="15"/>
      <c r="IR208" s="15"/>
      <c r="IS208" s="15"/>
      <c r="IT208" s="15"/>
      <c r="IU208" s="15"/>
      <c r="IV208" s="15"/>
    </row>
    <row r="209" spans="1:256" s="119" customFormat="1" ht="12.75">
      <c r="A209" s="145">
        <v>40</v>
      </c>
      <c r="B209" s="141">
        <v>3321</v>
      </c>
      <c r="C209" s="142" t="s">
        <v>506</v>
      </c>
      <c r="D209" s="470">
        <v>1800</v>
      </c>
      <c r="E209" s="298">
        <v>1800</v>
      </c>
      <c r="F209" s="298">
        <v>1200</v>
      </c>
      <c r="G209" s="305">
        <f t="shared" si="9"/>
        <v>66.66666666666666</v>
      </c>
      <c r="H209" s="123"/>
      <c r="I209" s="28"/>
      <c r="J209" s="28"/>
      <c r="K209" s="28"/>
      <c r="L209" s="28"/>
      <c r="M209" s="28"/>
      <c r="N209" s="28"/>
      <c r="O209" s="80"/>
      <c r="P209" s="80"/>
      <c r="Q209" s="15"/>
      <c r="R209" s="149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  <c r="DX209" s="15"/>
      <c r="DY209" s="15"/>
      <c r="DZ209" s="15"/>
      <c r="EA209" s="15"/>
      <c r="EB209" s="15"/>
      <c r="EC209" s="15"/>
      <c r="ED209" s="15"/>
      <c r="EE209" s="15"/>
      <c r="EF209" s="15"/>
      <c r="EG209" s="15"/>
      <c r="EH209" s="15"/>
      <c r="EI209" s="15"/>
      <c r="EJ209" s="15"/>
      <c r="EK209" s="15"/>
      <c r="EL209" s="15"/>
      <c r="EM209" s="15"/>
      <c r="EN209" s="15"/>
      <c r="EO209" s="15"/>
      <c r="EP209" s="15"/>
      <c r="EQ209" s="15"/>
      <c r="ER209" s="15"/>
      <c r="ES209" s="15"/>
      <c r="ET209" s="15"/>
      <c r="EU209" s="15"/>
      <c r="EV209" s="15"/>
      <c r="EW209" s="15"/>
      <c r="EX209" s="15"/>
      <c r="EY209" s="15"/>
      <c r="EZ209" s="15"/>
      <c r="FA209" s="15"/>
      <c r="FB209" s="15"/>
      <c r="FC209" s="15"/>
      <c r="FD209" s="15"/>
      <c r="FE209" s="15"/>
      <c r="FF209" s="15"/>
      <c r="FG209" s="15"/>
      <c r="FH209" s="15"/>
      <c r="FI209" s="15"/>
      <c r="FJ209" s="15"/>
      <c r="FK209" s="15"/>
      <c r="FL209" s="15"/>
      <c r="FM209" s="15"/>
      <c r="FN209" s="15"/>
      <c r="FO209" s="15"/>
      <c r="FP209" s="15"/>
      <c r="FQ209" s="15"/>
      <c r="FR209" s="15"/>
      <c r="FS209" s="15"/>
      <c r="FT209" s="15"/>
      <c r="FU209" s="15"/>
      <c r="FV209" s="15"/>
      <c r="FW209" s="15"/>
      <c r="FX209" s="15"/>
      <c r="FY209" s="15"/>
      <c r="FZ209" s="15"/>
      <c r="GA209" s="15"/>
      <c r="GB209" s="15"/>
      <c r="GC209" s="15"/>
      <c r="GD209" s="15"/>
      <c r="GE209" s="15"/>
      <c r="GF209" s="15"/>
      <c r="GG209" s="15"/>
      <c r="GH209" s="15"/>
      <c r="GI209" s="15"/>
      <c r="GJ209" s="15"/>
      <c r="GK209" s="15"/>
      <c r="GL209" s="15"/>
      <c r="GM209" s="15"/>
      <c r="GN209" s="15"/>
      <c r="GO209" s="15"/>
      <c r="GP209" s="15"/>
      <c r="GQ209" s="15"/>
      <c r="GR209" s="15"/>
      <c r="GS209" s="15"/>
      <c r="GT209" s="15"/>
      <c r="GU209" s="15"/>
      <c r="GV209" s="15"/>
      <c r="GW209" s="15"/>
      <c r="GX209" s="15"/>
      <c r="GY209" s="15"/>
      <c r="GZ209" s="15"/>
      <c r="HA209" s="15"/>
      <c r="HB209" s="15"/>
      <c r="HC209" s="15"/>
      <c r="HD209" s="15"/>
      <c r="HE209" s="15"/>
      <c r="HF209" s="15"/>
      <c r="HG209" s="15"/>
      <c r="HH209" s="15"/>
      <c r="HI209" s="15"/>
      <c r="HJ209" s="15"/>
      <c r="HK209" s="15"/>
      <c r="HL209" s="15"/>
      <c r="HM209" s="15"/>
      <c r="HN209" s="15"/>
      <c r="HO209" s="15"/>
      <c r="HP209" s="15"/>
      <c r="HQ209" s="15"/>
      <c r="HR209" s="15"/>
      <c r="HS209" s="15"/>
      <c r="HT209" s="15"/>
      <c r="HU209" s="15"/>
      <c r="HV209" s="15"/>
      <c r="HW209" s="15"/>
      <c r="HX209" s="15"/>
      <c r="HY209" s="15"/>
      <c r="HZ209" s="15"/>
      <c r="IA209" s="15"/>
      <c r="IB209" s="15"/>
      <c r="IC209" s="15"/>
      <c r="ID209" s="15"/>
      <c r="IE209" s="15"/>
      <c r="IF209" s="15"/>
      <c r="IG209" s="15"/>
      <c r="IH209" s="15"/>
      <c r="II209" s="15"/>
      <c r="IJ209" s="15"/>
      <c r="IK209" s="15"/>
      <c r="IL209" s="15"/>
      <c r="IM209" s="15"/>
      <c r="IN209" s="15"/>
      <c r="IO209" s="15"/>
      <c r="IP209" s="15"/>
      <c r="IQ209" s="15"/>
      <c r="IR209" s="15"/>
      <c r="IS209" s="15"/>
      <c r="IT209" s="15"/>
      <c r="IU209" s="15"/>
      <c r="IV209" s="15"/>
    </row>
    <row r="210" spans="1:256" s="119" customFormat="1" ht="12.75">
      <c r="A210" s="145" t="s">
        <v>1110</v>
      </c>
      <c r="B210" s="141">
        <v>3322</v>
      </c>
      <c r="C210" s="297" t="s">
        <v>56</v>
      </c>
      <c r="D210" s="470">
        <v>0</v>
      </c>
      <c r="E210" s="298">
        <v>30</v>
      </c>
      <c r="F210" s="298">
        <v>30</v>
      </c>
      <c r="G210" s="305">
        <f t="shared" si="9"/>
        <v>100</v>
      </c>
      <c r="H210" s="123"/>
      <c r="I210" s="28"/>
      <c r="J210" s="28"/>
      <c r="K210" s="28"/>
      <c r="L210" s="28"/>
      <c r="M210" s="28"/>
      <c r="N210" s="28"/>
      <c r="O210" s="80"/>
      <c r="P210" s="80"/>
      <c r="Q210" s="15"/>
      <c r="R210" s="149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  <c r="DX210" s="15"/>
      <c r="DY210" s="15"/>
      <c r="DZ210" s="15"/>
      <c r="EA210" s="15"/>
      <c r="EB210" s="15"/>
      <c r="EC210" s="15"/>
      <c r="ED210" s="15"/>
      <c r="EE210" s="15"/>
      <c r="EF210" s="15"/>
      <c r="EG210" s="15"/>
      <c r="EH210" s="15"/>
      <c r="EI210" s="15"/>
      <c r="EJ210" s="15"/>
      <c r="EK210" s="15"/>
      <c r="EL210" s="15"/>
      <c r="EM210" s="15"/>
      <c r="EN210" s="15"/>
      <c r="EO210" s="15"/>
      <c r="EP210" s="15"/>
      <c r="EQ210" s="15"/>
      <c r="ER210" s="15"/>
      <c r="ES210" s="15"/>
      <c r="ET210" s="15"/>
      <c r="EU210" s="15"/>
      <c r="EV210" s="15"/>
      <c r="EW210" s="15"/>
      <c r="EX210" s="15"/>
      <c r="EY210" s="15"/>
      <c r="EZ210" s="15"/>
      <c r="FA210" s="15"/>
      <c r="FB210" s="15"/>
      <c r="FC210" s="15"/>
      <c r="FD210" s="15"/>
      <c r="FE210" s="15"/>
      <c r="FF210" s="15"/>
      <c r="FG210" s="15"/>
      <c r="FH210" s="15"/>
      <c r="FI210" s="15"/>
      <c r="FJ210" s="15"/>
      <c r="FK210" s="15"/>
      <c r="FL210" s="15"/>
      <c r="FM210" s="15"/>
      <c r="FN210" s="15"/>
      <c r="FO210" s="15"/>
      <c r="FP210" s="15"/>
      <c r="FQ210" s="15"/>
      <c r="FR210" s="15"/>
      <c r="FS210" s="15"/>
      <c r="FT210" s="15"/>
      <c r="FU210" s="15"/>
      <c r="FV210" s="15"/>
      <c r="FW210" s="15"/>
      <c r="FX210" s="15"/>
      <c r="FY210" s="15"/>
      <c r="FZ210" s="15"/>
      <c r="GA210" s="15"/>
      <c r="GB210" s="15"/>
      <c r="GC210" s="15"/>
      <c r="GD210" s="15"/>
      <c r="GE210" s="15"/>
      <c r="GF210" s="15"/>
      <c r="GG210" s="15"/>
      <c r="GH210" s="15"/>
      <c r="GI210" s="15"/>
      <c r="GJ210" s="15"/>
      <c r="GK210" s="15"/>
      <c r="GL210" s="15"/>
      <c r="GM210" s="15"/>
      <c r="GN210" s="15"/>
      <c r="GO210" s="15"/>
      <c r="GP210" s="15"/>
      <c r="GQ210" s="15"/>
      <c r="GR210" s="15"/>
      <c r="GS210" s="15"/>
      <c r="GT210" s="15"/>
      <c r="GU210" s="15"/>
      <c r="GV210" s="15"/>
      <c r="GW210" s="15"/>
      <c r="GX210" s="15"/>
      <c r="GY210" s="15"/>
      <c r="GZ210" s="15"/>
      <c r="HA210" s="15"/>
      <c r="HB210" s="15"/>
      <c r="HC210" s="15"/>
      <c r="HD210" s="15"/>
      <c r="HE210" s="15"/>
      <c r="HF210" s="15"/>
      <c r="HG210" s="15"/>
      <c r="HH210" s="15"/>
      <c r="HI210" s="15"/>
      <c r="HJ210" s="15"/>
      <c r="HK210" s="15"/>
      <c r="HL210" s="15"/>
      <c r="HM210" s="15"/>
      <c r="HN210" s="15"/>
      <c r="HO210" s="15"/>
      <c r="HP210" s="15"/>
      <c r="HQ210" s="15"/>
      <c r="HR210" s="15"/>
      <c r="HS210" s="15"/>
      <c r="HT210" s="15"/>
      <c r="HU210" s="15"/>
      <c r="HV210" s="15"/>
      <c r="HW210" s="15"/>
      <c r="HX210" s="15"/>
      <c r="HY210" s="15"/>
      <c r="HZ210" s="15"/>
      <c r="IA210" s="15"/>
      <c r="IB210" s="15"/>
      <c r="IC210" s="15"/>
      <c r="ID210" s="15"/>
      <c r="IE210" s="15"/>
      <c r="IF210" s="15"/>
      <c r="IG210" s="15"/>
      <c r="IH210" s="15"/>
      <c r="II210" s="15"/>
      <c r="IJ210" s="15"/>
      <c r="IK210" s="15"/>
      <c r="IL210" s="15"/>
      <c r="IM210" s="15"/>
      <c r="IN210" s="15"/>
      <c r="IO210" s="15"/>
      <c r="IP210" s="15"/>
      <c r="IQ210" s="15"/>
      <c r="IR210" s="15"/>
      <c r="IS210" s="15"/>
      <c r="IT210" s="15"/>
      <c r="IU210" s="15"/>
      <c r="IV210" s="15"/>
    </row>
    <row r="211" spans="1:256" s="119" customFormat="1" ht="25.5">
      <c r="A211" s="145" t="s">
        <v>1110</v>
      </c>
      <c r="B211" s="141">
        <v>3322</v>
      </c>
      <c r="C211" s="454" t="s">
        <v>226</v>
      </c>
      <c r="D211" s="470">
        <v>0</v>
      </c>
      <c r="E211" s="298">
        <v>200</v>
      </c>
      <c r="F211" s="298">
        <v>200</v>
      </c>
      <c r="G211" s="305">
        <f t="shared" si="9"/>
        <v>100</v>
      </c>
      <c r="H211" s="123"/>
      <c r="I211" s="28"/>
      <c r="J211" s="28"/>
      <c r="K211" s="28"/>
      <c r="L211" s="28"/>
      <c r="M211" s="28"/>
      <c r="N211" s="28"/>
      <c r="O211" s="80"/>
      <c r="P211" s="80"/>
      <c r="Q211" s="15"/>
      <c r="R211" s="149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  <c r="DX211" s="15"/>
      <c r="DY211" s="15"/>
      <c r="DZ211" s="15"/>
      <c r="EA211" s="15"/>
      <c r="EB211" s="15"/>
      <c r="EC211" s="15"/>
      <c r="ED211" s="15"/>
      <c r="EE211" s="15"/>
      <c r="EF211" s="15"/>
      <c r="EG211" s="15"/>
      <c r="EH211" s="15"/>
      <c r="EI211" s="15"/>
      <c r="EJ211" s="15"/>
      <c r="EK211" s="15"/>
      <c r="EL211" s="15"/>
      <c r="EM211" s="15"/>
      <c r="EN211" s="15"/>
      <c r="EO211" s="15"/>
      <c r="EP211" s="15"/>
      <c r="EQ211" s="15"/>
      <c r="ER211" s="15"/>
      <c r="ES211" s="15"/>
      <c r="ET211" s="15"/>
      <c r="EU211" s="15"/>
      <c r="EV211" s="15"/>
      <c r="EW211" s="15"/>
      <c r="EX211" s="15"/>
      <c r="EY211" s="15"/>
      <c r="EZ211" s="15"/>
      <c r="FA211" s="15"/>
      <c r="FB211" s="15"/>
      <c r="FC211" s="15"/>
      <c r="FD211" s="15"/>
      <c r="FE211" s="15"/>
      <c r="FF211" s="15"/>
      <c r="FG211" s="15"/>
      <c r="FH211" s="15"/>
      <c r="FI211" s="15"/>
      <c r="FJ211" s="15"/>
      <c r="FK211" s="15"/>
      <c r="FL211" s="15"/>
      <c r="FM211" s="15"/>
      <c r="FN211" s="15"/>
      <c r="FO211" s="15"/>
      <c r="FP211" s="15"/>
      <c r="FQ211" s="15"/>
      <c r="FR211" s="15"/>
      <c r="FS211" s="15"/>
      <c r="FT211" s="15"/>
      <c r="FU211" s="15"/>
      <c r="FV211" s="15"/>
      <c r="FW211" s="15"/>
      <c r="FX211" s="15"/>
      <c r="FY211" s="15"/>
      <c r="FZ211" s="15"/>
      <c r="GA211" s="15"/>
      <c r="GB211" s="15"/>
      <c r="GC211" s="15"/>
      <c r="GD211" s="15"/>
      <c r="GE211" s="15"/>
      <c r="GF211" s="15"/>
      <c r="GG211" s="15"/>
      <c r="GH211" s="15"/>
      <c r="GI211" s="15"/>
      <c r="GJ211" s="15"/>
      <c r="GK211" s="15"/>
      <c r="GL211" s="15"/>
      <c r="GM211" s="15"/>
      <c r="GN211" s="15"/>
      <c r="GO211" s="15"/>
      <c r="GP211" s="15"/>
      <c r="GQ211" s="15"/>
      <c r="GR211" s="15"/>
      <c r="GS211" s="15"/>
      <c r="GT211" s="15"/>
      <c r="GU211" s="15"/>
      <c r="GV211" s="15"/>
      <c r="GW211" s="15"/>
      <c r="GX211" s="15"/>
      <c r="GY211" s="15"/>
      <c r="GZ211" s="15"/>
      <c r="HA211" s="15"/>
      <c r="HB211" s="15"/>
      <c r="HC211" s="15"/>
      <c r="HD211" s="15"/>
      <c r="HE211" s="15"/>
      <c r="HF211" s="15"/>
      <c r="HG211" s="15"/>
      <c r="HH211" s="15"/>
      <c r="HI211" s="15"/>
      <c r="HJ211" s="15"/>
      <c r="HK211" s="15"/>
      <c r="HL211" s="15"/>
      <c r="HM211" s="15"/>
      <c r="HN211" s="15"/>
      <c r="HO211" s="15"/>
      <c r="HP211" s="15"/>
      <c r="HQ211" s="15"/>
      <c r="HR211" s="15"/>
      <c r="HS211" s="15"/>
      <c r="HT211" s="15"/>
      <c r="HU211" s="15"/>
      <c r="HV211" s="15"/>
      <c r="HW211" s="15"/>
      <c r="HX211" s="15"/>
      <c r="HY211" s="15"/>
      <c r="HZ211" s="15"/>
      <c r="IA211" s="15"/>
      <c r="IB211" s="15"/>
      <c r="IC211" s="15"/>
      <c r="ID211" s="15"/>
      <c r="IE211" s="15"/>
      <c r="IF211" s="15"/>
      <c r="IG211" s="15"/>
      <c r="IH211" s="15"/>
      <c r="II211" s="15"/>
      <c r="IJ211" s="15"/>
      <c r="IK211" s="15"/>
      <c r="IL211" s="15"/>
      <c r="IM211" s="15"/>
      <c r="IN211" s="15"/>
      <c r="IO211" s="15"/>
      <c r="IP211" s="15"/>
      <c r="IQ211" s="15"/>
      <c r="IR211" s="15"/>
      <c r="IS211" s="15"/>
      <c r="IT211" s="15"/>
      <c r="IU211" s="15"/>
      <c r="IV211" s="15"/>
    </row>
    <row r="212" spans="1:256" s="119" customFormat="1" ht="12.75">
      <c r="A212" s="197"/>
      <c r="B212" s="214"/>
      <c r="C212" s="213" t="s">
        <v>926</v>
      </c>
      <c r="D212" s="198">
        <f>SUM(D205:D211)</f>
        <v>109469</v>
      </c>
      <c r="E212" s="198">
        <f>SUM(E205:E211)</f>
        <v>113045</v>
      </c>
      <c r="F212" s="380">
        <f>SUM(F205:F211)</f>
        <v>75155</v>
      </c>
      <c r="G212" s="118">
        <f t="shared" si="9"/>
        <v>66.4823742757309</v>
      </c>
      <c r="H212" s="123"/>
      <c r="I212" s="28"/>
      <c r="J212" s="28"/>
      <c r="K212" s="28"/>
      <c r="L212" s="28"/>
      <c r="M212" s="28"/>
      <c r="N212" s="28"/>
      <c r="O212" s="80"/>
      <c r="P212" s="80"/>
      <c r="Q212" s="15"/>
      <c r="R212" s="149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  <c r="DX212" s="15"/>
      <c r="DY212" s="15"/>
      <c r="DZ212" s="15"/>
      <c r="EA212" s="15"/>
      <c r="EB212" s="15"/>
      <c r="EC212" s="15"/>
      <c r="ED212" s="15"/>
      <c r="EE212" s="15"/>
      <c r="EF212" s="15"/>
      <c r="EG212" s="15"/>
      <c r="EH212" s="15"/>
      <c r="EI212" s="15"/>
      <c r="EJ212" s="15"/>
      <c r="EK212" s="15"/>
      <c r="EL212" s="15"/>
      <c r="EM212" s="15"/>
      <c r="EN212" s="15"/>
      <c r="EO212" s="15"/>
      <c r="EP212" s="15"/>
      <c r="EQ212" s="15"/>
      <c r="ER212" s="15"/>
      <c r="ES212" s="15"/>
      <c r="ET212" s="15"/>
      <c r="EU212" s="15"/>
      <c r="EV212" s="15"/>
      <c r="EW212" s="15"/>
      <c r="EX212" s="15"/>
      <c r="EY212" s="15"/>
      <c r="EZ212" s="15"/>
      <c r="FA212" s="15"/>
      <c r="FB212" s="15"/>
      <c r="FC212" s="15"/>
      <c r="FD212" s="15"/>
      <c r="FE212" s="15"/>
      <c r="FF212" s="15"/>
      <c r="FG212" s="15"/>
      <c r="FH212" s="15"/>
      <c r="FI212" s="15"/>
      <c r="FJ212" s="15"/>
      <c r="FK212" s="15"/>
      <c r="FL212" s="15"/>
      <c r="FM212" s="15"/>
      <c r="FN212" s="15"/>
      <c r="FO212" s="15"/>
      <c r="FP212" s="15"/>
      <c r="FQ212" s="15"/>
      <c r="FR212" s="15"/>
      <c r="FS212" s="15"/>
      <c r="FT212" s="15"/>
      <c r="FU212" s="15"/>
      <c r="FV212" s="15"/>
      <c r="FW212" s="15"/>
      <c r="FX212" s="15"/>
      <c r="FY212" s="15"/>
      <c r="FZ212" s="15"/>
      <c r="GA212" s="15"/>
      <c r="GB212" s="15"/>
      <c r="GC212" s="15"/>
      <c r="GD212" s="15"/>
      <c r="GE212" s="15"/>
      <c r="GF212" s="15"/>
      <c r="GG212" s="15"/>
      <c r="GH212" s="15"/>
      <c r="GI212" s="15"/>
      <c r="GJ212" s="15"/>
      <c r="GK212" s="15"/>
      <c r="GL212" s="15"/>
      <c r="GM212" s="15"/>
      <c r="GN212" s="15"/>
      <c r="GO212" s="15"/>
      <c r="GP212" s="15"/>
      <c r="GQ212" s="15"/>
      <c r="GR212" s="15"/>
      <c r="GS212" s="15"/>
      <c r="GT212" s="15"/>
      <c r="GU212" s="15"/>
      <c r="GV212" s="15"/>
      <c r="GW212" s="15"/>
      <c r="GX212" s="15"/>
      <c r="GY212" s="15"/>
      <c r="GZ212" s="15"/>
      <c r="HA212" s="15"/>
      <c r="HB212" s="15"/>
      <c r="HC212" s="15"/>
      <c r="HD212" s="15"/>
      <c r="HE212" s="15"/>
      <c r="HF212" s="15"/>
      <c r="HG212" s="15"/>
      <c r="HH212" s="15"/>
      <c r="HI212" s="15"/>
      <c r="HJ212" s="15"/>
      <c r="HK212" s="15"/>
      <c r="HL212" s="15"/>
      <c r="HM212" s="15"/>
      <c r="HN212" s="15"/>
      <c r="HO212" s="15"/>
      <c r="HP212" s="15"/>
      <c r="HQ212" s="15"/>
      <c r="HR212" s="15"/>
      <c r="HS212" s="15"/>
      <c r="HT212" s="15"/>
      <c r="HU212" s="15"/>
      <c r="HV212" s="15"/>
      <c r="HW212" s="15"/>
      <c r="HX212" s="15"/>
      <c r="HY212" s="15"/>
      <c r="HZ212" s="15"/>
      <c r="IA212" s="15"/>
      <c r="IB212" s="15"/>
      <c r="IC212" s="15"/>
      <c r="ID212" s="15"/>
      <c r="IE212" s="15"/>
      <c r="IF212" s="15"/>
      <c r="IG212" s="15"/>
      <c r="IH212" s="15"/>
      <c r="II212" s="15"/>
      <c r="IJ212" s="15"/>
      <c r="IK212" s="15"/>
      <c r="IL212" s="15"/>
      <c r="IM212" s="15"/>
      <c r="IN212" s="15"/>
      <c r="IO212" s="15"/>
      <c r="IP212" s="15"/>
      <c r="IQ212" s="15"/>
      <c r="IR212" s="15"/>
      <c r="IS212" s="15"/>
      <c r="IT212" s="15"/>
      <c r="IU212" s="15"/>
      <c r="IV212" s="15"/>
    </row>
    <row r="213" spans="1:256" s="119" customFormat="1" ht="11.25" customHeight="1">
      <c r="A213" s="16"/>
      <c r="B213" s="67"/>
      <c r="C213" s="201"/>
      <c r="D213" s="202"/>
      <c r="E213" s="203"/>
      <c r="F213" s="251"/>
      <c r="G213" s="30"/>
      <c r="H213" s="123"/>
      <c r="I213" s="28"/>
      <c r="J213" s="28"/>
      <c r="K213" s="28"/>
      <c r="L213" s="28"/>
      <c r="M213" s="28"/>
      <c r="N213" s="28"/>
      <c r="O213" s="80"/>
      <c r="P213" s="80"/>
      <c r="Q213" s="15"/>
      <c r="R213" s="149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  <c r="DX213" s="15"/>
      <c r="DY213" s="15"/>
      <c r="DZ213" s="15"/>
      <c r="EA213" s="15"/>
      <c r="EB213" s="15"/>
      <c r="EC213" s="15"/>
      <c r="ED213" s="15"/>
      <c r="EE213" s="15"/>
      <c r="EF213" s="15"/>
      <c r="EG213" s="15"/>
      <c r="EH213" s="15"/>
      <c r="EI213" s="15"/>
      <c r="EJ213" s="15"/>
      <c r="EK213" s="15"/>
      <c r="EL213" s="15"/>
      <c r="EM213" s="15"/>
      <c r="EN213" s="15"/>
      <c r="EO213" s="15"/>
      <c r="EP213" s="15"/>
      <c r="EQ213" s="15"/>
      <c r="ER213" s="15"/>
      <c r="ES213" s="15"/>
      <c r="ET213" s="15"/>
      <c r="EU213" s="15"/>
      <c r="EV213" s="15"/>
      <c r="EW213" s="15"/>
      <c r="EX213" s="15"/>
      <c r="EY213" s="15"/>
      <c r="EZ213" s="15"/>
      <c r="FA213" s="15"/>
      <c r="FB213" s="15"/>
      <c r="FC213" s="15"/>
      <c r="FD213" s="15"/>
      <c r="FE213" s="15"/>
      <c r="FF213" s="15"/>
      <c r="FG213" s="15"/>
      <c r="FH213" s="15"/>
      <c r="FI213" s="15"/>
      <c r="FJ213" s="15"/>
      <c r="FK213" s="15"/>
      <c r="FL213" s="15"/>
      <c r="FM213" s="15"/>
      <c r="FN213" s="15"/>
      <c r="FO213" s="15"/>
      <c r="FP213" s="15"/>
      <c r="FQ213" s="15"/>
      <c r="FR213" s="15"/>
      <c r="FS213" s="15"/>
      <c r="FT213" s="15"/>
      <c r="FU213" s="15"/>
      <c r="FV213" s="15"/>
      <c r="FW213" s="15"/>
      <c r="FX213" s="15"/>
      <c r="FY213" s="15"/>
      <c r="FZ213" s="15"/>
      <c r="GA213" s="15"/>
      <c r="GB213" s="15"/>
      <c r="GC213" s="15"/>
      <c r="GD213" s="15"/>
      <c r="GE213" s="15"/>
      <c r="GF213" s="15"/>
      <c r="GG213" s="15"/>
      <c r="GH213" s="15"/>
      <c r="GI213" s="15"/>
      <c r="GJ213" s="15"/>
      <c r="GK213" s="15"/>
      <c r="GL213" s="15"/>
      <c r="GM213" s="15"/>
      <c r="GN213" s="15"/>
      <c r="GO213" s="15"/>
      <c r="GP213" s="15"/>
      <c r="GQ213" s="15"/>
      <c r="GR213" s="15"/>
      <c r="GS213" s="15"/>
      <c r="GT213" s="15"/>
      <c r="GU213" s="15"/>
      <c r="GV213" s="15"/>
      <c r="GW213" s="15"/>
      <c r="GX213" s="15"/>
      <c r="GY213" s="15"/>
      <c r="GZ213" s="15"/>
      <c r="HA213" s="15"/>
      <c r="HB213" s="15"/>
      <c r="HC213" s="15"/>
      <c r="HD213" s="15"/>
      <c r="HE213" s="15"/>
      <c r="HF213" s="15"/>
      <c r="HG213" s="15"/>
      <c r="HH213" s="15"/>
      <c r="HI213" s="15"/>
      <c r="HJ213" s="15"/>
      <c r="HK213" s="15"/>
      <c r="HL213" s="15"/>
      <c r="HM213" s="15"/>
      <c r="HN213" s="15"/>
      <c r="HO213" s="15"/>
      <c r="HP213" s="15"/>
      <c r="HQ213" s="15"/>
      <c r="HR213" s="15"/>
      <c r="HS213" s="15"/>
      <c r="HT213" s="15"/>
      <c r="HU213" s="15"/>
      <c r="HV213" s="15"/>
      <c r="HW213" s="15"/>
      <c r="HX213" s="15"/>
      <c r="HY213" s="15"/>
      <c r="HZ213" s="15"/>
      <c r="IA213" s="15"/>
      <c r="IB213" s="15"/>
      <c r="IC213" s="15"/>
      <c r="ID213" s="15"/>
      <c r="IE213" s="15"/>
      <c r="IF213" s="15"/>
      <c r="IG213" s="15"/>
      <c r="IH213" s="15"/>
      <c r="II213" s="15"/>
      <c r="IJ213" s="15"/>
      <c r="IK213" s="15"/>
      <c r="IL213" s="15"/>
      <c r="IM213" s="15"/>
      <c r="IN213" s="15"/>
      <c r="IO213" s="15"/>
      <c r="IP213" s="15"/>
      <c r="IQ213" s="15"/>
      <c r="IR213" s="15"/>
      <c r="IS213" s="15"/>
      <c r="IT213" s="15"/>
      <c r="IU213" s="15"/>
      <c r="IV213" s="15"/>
    </row>
    <row r="214" spans="1:256" s="119" customFormat="1" ht="15" customHeight="1">
      <c r="A214" s="796" t="s">
        <v>430</v>
      </c>
      <c r="B214" s="796"/>
      <c r="C214" s="796"/>
      <c r="D214" s="796"/>
      <c r="E214" s="796"/>
      <c r="F214" s="796"/>
      <c r="G214" s="796"/>
      <c r="H214" s="123"/>
      <c r="I214" s="28"/>
      <c r="J214" s="28"/>
      <c r="K214" s="28"/>
      <c r="L214" s="28"/>
      <c r="M214" s="28"/>
      <c r="N214" s="28"/>
      <c r="O214" s="80"/>
      <c r="P214" s="80"/>
      <c r="Q214" s="15"/>
      <c r="R214" s="149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  <c r="DX214" s="15"/>
      <c r="DY214" s="15"/>
      <c r="DZ214" s="15"/>
      <c r="EA214" s="15"/>
      <c r="EB214" s="15"/>
      <c r="EC214" s="15"/>
      <c r="ED214" s="15"/>
      <c r="EE214" s="15"/>
      <c r="EF214" s="15"/>
      <c r="EG214" s="15"/>
      <c r="EH214" s="15"/>
      <c r="EI214" s="15"/>
      <c r="EJ214" s="15"/>
      <c r="EK214" s="15"/>
      <c r="EL214" s="15"/>
      <c r="EM214" s="15"/>
      <c r="EN214" s="15"/>
      <c r="EO214" s="15"/>
      <c r="EP214" s="15"/>
      <c r="EQ214" s="15"/>
      <c r="ER214" s="15"/>
      <c r="ES214" s="15"/>
      <c r="ET214" s="15"/>
      <c r="EU214" s="15"/>
      <c r="EV214" s="15"/>
      <c r="EW214" s="15"/>
      <c r="EX214" s="15"/>
      <c r="EY214" s="15"/>
      <c r="EZ214" s="15"/>
      <c r="FA214" s="15"/>
      <c r="FB214" s="15"/>
      <c r="FC214" s="15"/>
      <c r="FD214" s="15"/>
      <c r="FE214" s="15"/>
      <c r="FF214" s="15"/>
      <c r="FG214" s="15"/>
      <c r="FH214" s="15"/>
      <c r="FI214" s="15"/>
      <c r="FJ214" s="15"/>
      <c r="FK214" s="15"/>
      <c r="FL214" s="15"/>
      <c r="FM214" s="15"/>
      <c r="FN214" s="15"/>
      <c r="FO214" s="15"/>
      <c r="FP214" s="15"/>
      <c r="FQ214" s="15"/>
      <c r="FR214" s="15"/>
      <c r="FS214" s="15"/>
      <c r="FT214" s="15"/>
      <c r="FU214" s="15"/>
      <c r="FV214" s="15"/>
      <c r="FW214" s="15"/>
      <c r="FX214" s="15"/>
      <c r="FY214" s="15"/>
      <c r="FZ214" s="15"/>
      <c r="GA214" s="15"/>
      <c r="GB214" s="15"/>
      <c r="GC214" s="15"/>
      <c r="GD214" s="15"/>
      <c r="GE214" s="15"/>
      <c r="GF214" s="15"/>
      <c r="GG214" s="15"/>
      <c r="GH214" s="15"/>
      <c r="GI214" s="15"/>
      <c r="GJ214" s="15"/>
      <c r="GK214" s="15"/>
      <c r="GL214" s="15"/>
      <c r="GM214" s="15"/>
      <c r="GN214" s="15"/>
      <c r="GO214" s="15"/>
      <c r="GP214" s="15"/>
      <c r="GQ214" s="15"/>
      <c r="GR214" s="15"/>
      <c r="GS214" s="15"/>
      <c r="GT214" s="15"/>
      <c r="GU214" s="15"/>
      <c r="GV214" s="15"/>
      <c r="GW214" s="15"/>
      <c r="GX214" s="15"/>
      <c r="GY214" s="15"/>
      <c r="GZ214" s="15"/>
      <c r="HA214" s="15"/>
      <c r="HB214" s="15"/>
      <c r="HC214" s="15"/>
      <c r="HD214" s="15"/>
      <c r="HE214" s="15"/>
      <c r="HF214" s="15"/>
      <c r="HG214" s="15"/>
      <c r="HH214" s="15"/>
      <c r="HI214" s="15"/>
      <c r="HJ214" s="15"/>
      <c r="HK214" s="15"/>
      <c r="HL214" s="15"/>
      <c r="HM214" s="15"/>
      <c r="HN214" s="15"/>
      <c r="HO214" s="15"/>
      <c r="HP214" s="15"/>
      <c r="HQ214" s="15"/>
      <c r="HR214" s="15"/>
      <c r="HS214" s="15"/>
      <c r="HT214" s="15"/>
      <c r="HU214" s="15"/>
      <c r="HV214" s="15"/>
      <c r="HW214" s="15"/>
      <c r="HX214" s="15"/>
      <c r="HY214" s="15"/>
      <c r="HZ214" s="15"/>
      <c r="IA214" s="15"/>
      <c r="IB214" s="15"/>
      <c r="IC214" s="15"/>
      <c r="ID214" s="15"/>
      <c r="IE214" s="15"/>
      <c r="IF214" s="15"/>
      <c r="IG214" s="15"/>
      <c r="IH214" s="15"/>
      <c r="II214" s="15"/>
      <c r="IJ214" s="15"/>
      <c r="IK214" s="15"/>
      <c r="IL214" s="15"/>
      <c r="IM214" s="15"/>
      <c r="IN214" s="15"/>
      <c r="IO214" s="15"/>
      <c r="IP214" s="15"/>
      <c r="IQ214" s="15"/>
      <c r="IR214" s="15"/>
      <c r="IS214" s="15"/>
      <c r="IT214" s="15"/>
      <c r="IU214" s="15"/>
      <c r="IV214" s="15"/>
    </row>
    <row r="215" spans="1:256" s="119" customFormat="1" ht="11.25" customHeight="1">
      <c r="A215" s="519"/>
      <c r="B215" s="519"/>
      <c r="C215" s="519"/>
      <c r="D215" s="519"/>
      <c r="E215" s="519"/>
      <c r="F215" s="519"/>
      <c r="G215" s="519"/>
      <c r="H215" s="123"/>
      <c r="I215" s="28"/>
      <c r="J215" s="28"/>
      <c r="K215" s="28"/>
      <c r="L215" s="28"/>
      <c r="M215" s="28"/>
      <c r="N215" s="28"/>
      <c r="O215" s="80"/>
      <c r="P215" s="80"/>
      <c r="Q215" s="15"/>
      <c r="R215" s="149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  <c r="DX215" s="15"/>
      <c r="DY215" s="15"/>
      <c r="DZ215" s="15"/>
      <c r="EA215" s="15"/>
      <c r="EB215" s="15"/>
      <c r="EC215" s="15"/>
      <c r="ED215" s="15"/>
      <c r="EE215" s="15"/>
      <c r="EF215" s="15"/>
      <c r="EG215" s="15"/>
      <c r="EH215" s="15"/>
      <c r="EI215" s="15"/>
      <c r="EJ215" s="15"/>
      <c r="EK215" s="15"/>
      <c r="EL215" s="15"/>
      <c r="EM215" s="15"/>
      <c r="EN215" s="15"/>
      <c r="EO215" s="15"/>
      <c r="EP215" s="15"/>
      <c r="EQ215" s="15"/>
      <c r="ER215" s="15"/>
      <c r="ES215" s="15"/>
      <c r="ET215" s="15"/>
      <c r="EU215" s="15"/>
      <c r="EV215" s="15"/>
      <c r="EW215" s="15"/>
      <c r="EX215" s="15"/>
      <c r="EY215" s="15"/>
      <c r="EZ215" s="15"/>
      <c r="FA215" s="15"/>
      <c r="FB215" s="15"/>
      <c r="FC215" s="15"/>
      <c r="FD215" s="15"/>
      <c r="FE215" s="15"/>
      <c r="FF215" s="15"/>
      <c r="FG215" s="15"/>
      <c r="FH215" s="15"/>
      <c r="FI215" s="15"/>
      <c r="FJ215" s="15"/>
      <c r="FK215" s="15"/>
      <c r="FL215" s="15"/>
      <c r="FM215" s="15"/>
      <c r="FN215" s="15"/>
      <c r="FO215" s="15"/>
      <c r="FP215" s="15"/>
      <c r="FQ215" s="15"/>
      <c r="FR215" s="15"/>
      <c r="FS215" s="15"/>
      <c r="FT215" s="15"/>
      <c r="FU215" s="15"/>
      <c r="FV215" s="15"/>
      <c r="FW215" s="15"/>
      <c r="FX215" s="15"/>
      <c r="FY215" s="15"/>
      <c r="FZ215" s="15"/>
      <c r="GA215" s="15"/>
      <c r="GB215" s="15"/>
      <c r="GC215" s="15"/>
      <c r="GD215" s="15"/>
      <c r="GE215" s="15"/>
      <c r="GF215" s="15"/>
      <c r="GG215" s="15"/>
      <c r="GH215" s="15"/>
      <c r="GI215" s="15"/>
      <c r="GJ215" s="15"/>
      <c r="GK215" s="15"/>
      <c r="GL215" s="15"/>
      <c r="GM215" s="15"/>
      <c r="GN215" s="15"/>
      <c r="GO215" s="15"/>
      <c r="GP215" s="15"/>
      <c r="GQ215" s="15"/>
      <c r="GR215" s="15"/>
      <c r="GS215" s="15"/>
      <c r="GT215" s="15"/>
      <c r="GU215" s="15"/>
      <c r="GV215" s="15"/>
      <c r="GW215" s="15"/>
      <c r="GX215" s="15"/>
      <c r="GY215" s="15"/>
      <c r="GZ215" s="15"/>
      <c r="HA215" s="15"/>
      <c r="HB215" s="15"/>
      <c r="HC215" s="15"/>
      <c r="HD215" s="15"/>
      <c r="HE215" s="15"/>
      <c r="HF215" s="15"/>
      <c r="HG215" s="15"/>
      <c r="HH215" s="15"/>
      <c r="HI215" s="15"/>
      <c r="HJ215" s="15"/>
      <c r="HK215" s="15"/>
      <c r="HL215" s="15"/>
      <c r="HM215" s="15"/>
      <c r="HN215" s="15"/>
      <c r="HO215" s="15"/>
      <c r="HP215" s="15"/>
      <c r="HQ215" s="15"/>
      <c r="HR215" s="15"/>
      <c r="HS215" s="15"/>
      <c r="HT215" s="15"/>
      <c r="HU215" s="15"/>
      <c r="HV215" s="15"/>
      <c r="HW215" s="15"/>
      <c r="HX215" s="15"/>
      <c r="HY215" s="15"/>
      <c r="HZ215" s="15"/>
      <c r="IA215" s="15"/>
      <c r="IB215" s="15"/>
      <c r="IC215" s="15"/>
      <c r="ID215" s="15"/>
      <c r="IE215" s="15"/>
      <c r="IF215" s="15"/>
      <c r="IG215" s="15"/>
      <c r="IH215" s="15"/>
      <c r="II215" s="15"/>
      <c r="IJ215" s="15"/>
      <c r="IK215" s="15"/>
      <c r="IL215" s="15"/>
      <c r="IM215" s="15"/>
      <c r="IN215" s="15"/>
      <c r="IO215" s="15"/>
      <c r="IP215" s="15"/>
      <c r="IQ215" s="15"/>
      <c r="IR215" s="15"/>
      <c r="IS215" s="15"/>
      <c r="IT215" s="15"/>
      <c r="IU215" s="15"/>
      <c r="IV215" s="15"/>
    </row>
    <row r="216" spans="1:256" s="119" customFormat="1" ht="24.75" customHeight="1">
      <c r="A216" s="7" t="s">
        <v>1006</v>
      </c>
      <c r="B216" s="7" t="s">
        <v>1007</v>
      </c>
      <c r="C216" s="5" t="s">
        <v>1008</v>
      </c>
      <c r="D216" s="51" t="s">
        <v>50</v>
      </c>
      <c r="E216" s="58" t="s">
        <v>52</v>
      </c>
      <c r="F216" s="5" t="s">
        <v>978</v>
      </c>
      <c r="G216" s="50" t="s">
        <v>53</v>
      </c>
      <c r="H216" s="123"/>
      <c r="I216" s="28"/>
      <c r="J216" s="28"/>
      <c r="K216" s="28"/>
      <c r="L216" s="28"/>
      <c r="M216" s="28"/>
      <c r="N216" s="28"/>
      <c r="O216" s="80"/>
      <c r="P216" s="80"/>
      <c r="Q216" s="15"/>
      <c r="R216" s="149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  <c r="FY216" s="15"/>
      <c r="FZ216" s="15"/>
      <c r="GA216" s="15"/>
      <c r="GB216" s="15"/>
      <c r="GC216" s="15"/>
      <c r="GD216" s="15"/>
      <c r="GE216" s="15"/>
      <c r="GF216" s="15"/>
      <c r="GG216" s="15"/>
      <c r="GH216" s="15"/>
      <c r="GI216" s="15"/>
      <c r="GJ216" s="15"/>
      <c r="GK216" s="15"/>
      <c r="GL216" s="15"/>
      <c r="GM216" s="15"/>
      <c r="GN216" s="15"/>
      <c r="GO216" s="15"/>
      <c r="GP216" s="15"/>
      <c r="GQ216" s="15"/>
      <c r="GR216" s="15"/>
      <c r="GS216" s="15"/>
      <c r="GT216" s="15"/>
      <c r="GU216" s="15"/>
      <c r="GV216" s="15"/>
      <c r="GW216" s="15"/>
      <c r="GX216" s="15"/>
      <c r="GY216" s="15"/>
      <c r="GZ216" s="15"/>
      <c r="HA216" s="15"/>
      <c r="HB216" s="15"/>
      <c r="HC216" s="15"/>
      <c r="HD216" s="15"/>
      <c r="HE216" s="15"/>
      <c r="HF216" s="15"/>
      <c r="HG216" s="15"/>
      <c r="HH216" s="15"/>
      <c r="HI216" s="15"/>
      <c r="HJ216" s="15"/>
      <c r="HK216" s="15"/>
      <c r="HL216" s="15"/>
      <c r="HM216" s="15"/>
      <c r="HN216" s="15"/>
      <c r="HO216" s="15"/>
      <c r="HP216" s="15"/>
      <c r="HQ216" s="15"/>
      <c r="HR216" s="15"/>
      <c r="HS216" s="15"/>
      <c r="HT216" s="15"/>
      <c r="HU216" s="15"/>
      <c r="HV216" s="15"/>
      <c r="HW216" s="15"/>
      <c r="HX216" s="15"/>
      <c r="HY216" s="15"/>
      <c r="HZ216" s="15"/>
      <c r="IA216" s="15"/>
      <c r="IB216" s="15"/>
      <c r="IC216" s="15"/>
      <c r="ID216" s="15"/>
      <c r="IE216" s="15"/>
      <c r="IF216" s="15"/>
      <c r="IG216" s="15"/>
      <c r="IH216" s="15"/>
      <c r="II216" s="15"/>
      <c r="IJ216" s="15"/>
      <c r="IK216" s="15"/>
      <c r="IL216" s="15"/>
      <c r="IM216" s="15"/>
      <c r="IN216" s="15"/>
      <c r="IO216" s="15"/>
      <c r="IP216" s="15"/>
      <c r="IQ216" s="15"/>
      <c r="IR216" s="15"/>
      <c r="IS216" s="15"/>
      <c r="IT216" s="15"/>
      <c r="IU216" s="15"/>
      <c r="IV216" s="15"/>
    </row>
    <row r="217" spans="1:256" s="119" customFormat="1" ht="38.25">
      <c r="A217" s="145" t="s">
        <v>1110</v>
      </c>
      <c r="B217" s="141">
        <v>3314</v>
      </c>
      <c r="C217" s="297" t="s">
        <v>1081</v>
      </c>
      <c r="D217" s="470">
        <v>8271</v>
      </c>
      <c r="E217" s="298">
        <v>8271</v>
      </c>
      <c r="F217" s="298">
        <v>5514</v>
      </c>
      <c r="G217" s="174">
        <f aca="true" t="shared" si="10" ref="G217:G224">F217/E217*100</f>
        <v>66.66666666666666</v>
      </c>
      <c r="H217" s="123"/>
      <c r="I217" s="28"/>
      <c r="J217" s="28"/>
      <c r="K217" s="28"/>
      <c r="L217" s="28"/>
      <c r="M217" s="28"/>
      <c r="N217" s="28"/>
      <c r="O217" s="80"/>
      <c r="P217" s="80"/>
      <c r="Q217" s="15"/>
      <c r="R217" s="149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  <c r="DX217" s="15"/>
      <c r="DY217" s="15"/>
      <c r="DZ217" s="15"/>
      <c r="EA217" s="15"/>
      <c r="EB217" s="15"/>
      <c r="EC217" s="15"/>
      <c r="ED217" s="15"/>
      <c r="EE217" s="15"/>
      <c r="EF217" s="15"/>
      <c r="EG217" s="15"/>
      <c r="EH217" s="15"/>
      <c r="EI217" s="15"/>
      <c r="EJ217" s="15"/>
      <c r="EK217" s="15"/>
      <c r="EL217" s="15"/>
      <c r="EM217" s="15"/>
      <c r="EN217" s="15"/>
      <c r="EO217" s="15"/>
      <c r="EP217" s="15"/>
      <c r="EQ217" s="15"/>
      <c r="ER217" s="15"/>
      <c r="ES217" s="15"/>
      <c r="ET217" s="15"/>
      <c r="EU217" s="15"/>
      <c r="EV217" s="15"/>
      <c r="EW217" s="15"/>
      <c r="EX217" s="15"/>
      <c r="EY217" s="15"/>
      <c r="EZ217" s="15"/>
      <c r="FA217" s="15"/>
      <c r="FB217" s="15"/>
      <c r="FC217" s="15"/>
      <c r="FD217" s="15"/>
      <c r="FE217" s="15"/>
      <c r="FF217" s="15"/>
      <c r="FG217" s="15"/>
      <c r="FH217" s="15"/>
      <c r="FI217" s="15"/>
      <c r="FJ217" s="15"/>
      <c r="FK217" s="15"/>
      <c r="FL217" s="15"/>
      <c r="FM217" s="15"/>
      <c r="FN217" s="15"/>
      <c r="FO217" s="15"/>
      <c r="FP217" s="15"/>
      <c r="FQ217" s="15"/>
      <c r="FR217" s="15"/>
      <c r="FS217" s="15"/>
      <c r="FT217" s="15"/>
      <c r="FU217" s="15"/>
      <c r="FV217" s="15"/>
      <c r="FW217" s="15"/>
      <c r="FX217" s="15"/>
      <c r="FY217" s="15"/>
      <c r="FZ217" s="15"/>
      <c r="GA217" s="15"/>
      <c r="GB217" s="15"/>
      <c r="GC217" s="15"/>
      <c r="GD217" s="15"/>
      <c r="GE217" s="15"/>
      <c r="GF217" s="15"/>
      <c r="GG217" s="15"/>
      <c r="GH217" s="15"/>
      <c r="GI217" s="15"/>
      <c r="GJ217" s="15"/>
      <c r="GK217" s="15"/>
      <c r="GL217" s="15"/>
      <c r="GM217" s="15"/>
      <c r="GN217" s="15"/>
      <c r="GO217" s="15"/>
      <c r="GP217" s="15"/>
      <c r="GQ217" s="15"/>
      <c r="GR217" s="15"/>
      <c r="GS217" s="15"/>
      <c r="GT217" s="15"/>
      <c r="GU217" s="15"/>
      <c r="GV217" s="15"/>
      <c r="GW217" s="15"/>
      <c r="GX217" s="15"/>
      <c r="GY217" s="15"/>
      <c r="GZ217" s="15"/>
      <c r="HA217" s="15"/>
      <c r="HB217" s="15"/>
      <c r="HC217" s="15"/>
      <c r="HD217" s="15"/>
      <c r="HE217" s="15"/>
      <c r="HF217" s="15"/>
      <c r="HG217" s="15"/>
      <c r="HH217" s="15"/>
      <c r="HI217" s="15"/>
      <c r="HJ217" s="15"/>
      <c r="HK217" s="15"/>
      <c r="HL217" s="15"/>
      <c r="HM217" s="15"/>
      <c r="HN217" s="15"/>
      <c r="HO217" s="15"/>
      <c r="HP217" s="15"/>
      <c r="HQ217" s="15"/>
      <c r="HR217" s="15"/>
      <c r="HS217" s="15"/>
      <c r="HT217" s="15"/>
      <c r="HU217" s="15"/>
      <c r="HV217" s="15"/>
      <c r="HW217" s="15"/>
      <c r="HX217" s="15"/>
      <c r="HY217" s="15"/>
      <c r="HZ217" s="15"/>
      <c r="IA217" s="15"/>
      <c r="IB217" s="15"/>
      <c r="IC217" s="15"/>
      <c r="ID217" s="15"/>
      <c r="IE217" s="15"/>
      <c r="IF217" s="15"/>
      <c r="IG217" s="15"/>
      <c r="IH217" s="15"/>
      <c r="II217" s="15"/>
      <c r="IJ217" s="15"/>
      <c r="IK217" s="15"/>
      <c r="IL217" s="15"/>
      <c r="IM217" s="15"/>
      <c r="IN217" s="15"/>
      <c r="IO217" s="15"/>
      <c r="IP217" s="15"/>
      <c r="IQ217" s="15"/>
      <c r="IR217" s="15"/>
      <c r="IS217" s="15"/>
      <c r="IT217" s="15"/>
      <c r="IU217" s="15"/>
      <c r="IV217" s="15"/>
    </row>
    <row r="218" spans="1:256" s="119" customFormat="1" ht="25.5">
      <c r="A218" s="145">
        <v>40</v>
      </c>
      <c r="B218" s="141">
        <v>3322</v>
      </c>
      <c r="C218" s="142" t="s">
        <v>1078</v>
      </c>
      <c r="D218" s="470">
        <v>3000</v>
      </c>
      <c r="E218" s="298">
        <v>3000</v>
      </c>
      <c r="F218" s="298">
        <v>3000</v>
      </c>
      <c r="G218" s="174">
        <f t="shared" si="10"/>
        <v>100</v>
      </c>
      <c r="H218" s="123"/>
      <c r="I218" s="28"/>
      <c r="J218" s="28"/>
      <c r="K218" s="28"/>
      <c r="L218" s="28"/>
      <c r="M218" s="28"/>
      <c r="N218" s="28"/>
      <c r="O218" s="80"/>
      <c r="P218" s="80"/>
      <c r="Q218" s="15"/>
      <c r="R218" s="149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  <c r="DX218" s="15"/>
      <c r="DY218" s="15"/>
      <c r="DZ218" s="15"/>
      <c r="EA218" s="15"/>
      <c r="EB218" s="15"/>
      <c r="EC218" s="15"/>
      <c r="ED218" s="15"/>
      <c r="EE218" s="15"/>
      <c r="EF218" s="15"/>
      <c r="EG218" s="15"/>
      <c r="EH218" s="15"/>
      <c r="EI218" s="15"/>
      <c r="EJ218" s="15"/>
      <c r="EK218" s="15"/>
      <c r="EL218" s="15"/>
      <c r="EM218" s="15"/>
      <c r="EN218" s="15"/>
      <c r="EO218" s="15"/>
      <c r="EP218" s="15"/>
      <c r="EQ218" s="15"/>
      <c r="ER218" s="15"/>
      <c r="ES218" s="15"/>
      <c r="ET218" s="15"/>
      <c r="EU218" s="15"/>
      <c r="EV218" s="15"/>
      <c r="EW218" s="15"/>
      <c r="EX218" s="15"/>
      <c r="EY218" s="15"/>
      <c r="EZ218" s="15"/>
      <c r="FA218" s="15"/>
      <c r="FB218" s="15"/>
      <c r="FC218" s="15"/>
      <c r="FD218" s="15"/>
      <c r="FE218" s="15"/>
      <c r="FF218" s="15"/>
      <c r="FG218" s="15"/>
      <c r="FH218" s="15"/>
      <c r="FI218" s="15"/>
      <c r="FJ218" s="15"/>
      <c r="FK218" s="15"/>
      <c r="FL218" s="15"/>
      <c r="FM218" s="15"/>
      <c r="FN218" s="15"/>
      <c r="FO218" s="15"/>
      <c r="FP218" s="15"/>
      <c r="FQ218" s="15"/>
      <c r="FR218" s="15"/>
      <c r="FS218" s="15"/>
      <c r="FT218" s="15"/>
      <c r="FU218" s="15"/>
      <c r="FV218" s="15"/>
      <c r="FW218" s="15"/>
      <c r="FX218" s="15"/>
      <c r="FY218" s="15"/>
      <c r="FZ218" s="15"/>
      <c r="GA218" s="15"/>
      <c r="GB218" s="15"/>
      <c r="GC218" s="15"/>
      <c r="GD218" s="15"/>
      <c r="GE218" s="15"/>
      <c r="GF218" s="15"/>
      <c r="GG218" s="15"/>
      <c r="GH218" s="15"/>
      <c r="GI218" s="15"/>
      <c r="GJ218" s="15"/>
      <c r="GK218" s="15"/>
      <c r="GL218" s="15"/>
      <c r="GM218" s="15"/>
      <c r="GN218" s="15"/>
      <c r="GO218" s="15"/>
      <c r="GP218" s="15"/>
      <c r="GQ218" s="15"/>
      <c r="GR218" s="15"/>
      <c r="GS218" s="15"/>
      <c r="GT218" s="15"/>
      <c r="GU218" s="15"/>
      <c r="GV218" s="15"/>
      <c r="GW218" s="15"/>
      <c r="GX218" s="15"/>
      <c r="GY218" s="15"/>
      <c r="GZ218" s="15"/>
      <c r="HA218" s="15"/>
      <c r="HB218" s="15"/>
      <c r="HC218" s="15"/>
      <c r="HD218" s="15"/>
      <c r="HE218" s="15"/>
      <c r="HF218" s="15"/>
      <c r="HG218" s="15"/>
      <c r="HH218" s="15"/>
      <c r="HI218" s="15"/>
      <c r="HJ218" s="15"/>
      <c r="HK218" s="15"/>
      <c r="HL218" s="15"/>
      <c r="HM218" s="15"/>
      <c r="HN218" s="15"/>
      <c r="HO218" s="15"/>
      <c r="HP218" s="15"/>
      <c r="HQ218" s="15"/>
      <c r="HR218" s="15"/>
      <c r="HS218" s="15"/>
      <c r="HT218" s="15"/>
      <c r="HU218" s="15"/>
      <c r="HV218" s="15"/>
      <c r="HW218" s="15"/>
      <c r="HX218" s="15"/>
      <c r="HY218" s="15"/>
      <c r="HZ218" s="15"/>
      <c r="IA218" s="15"/>
      <c r="IB218" s="15"/>
      <c r="IC218" s="15"/>
      <c r="ID218" s="15"/>
      <c r="IE218" s="15"/>
      <c r="IF218" s="15"/>
      <c r="IG218" s="15"/>
      <c r="IH218" s="15"/>
      <c r="II218" s="15"/>
      <c r="IJ218" s="15"/>
      <c r="IK218" s="15"/>
      <c r="IL218" s="15"/>
      <c r="IM218" s="15"/>
      <c r="IN218" s="15"/>
      <c r="IO218" s="15"/>
      <c r="IP218" s="15"/>
      <c r="IQ218" s="15"/>
      <c r="IR218" s="15"/>
      <c r="IS218" s="15"/>
      <c r="IT218" s="15"/>
      <c r="IU218" s="15"/>
      <c r="IV218" s="15"/>
    </row>
    <row r="219" spans="1:256" s="119" customFormat="1" ht="15" customHeight="1">
      <c r="A219" s="241">
        <v>40</v>
      </c>
      <c r="B219" s="241">
        <v>3322</v>
      </c>
      <c r="C219" s="259" t="s">
        <v>1079</v>
      </c>
      <c r="D219" s="479">
        <v>16500</v>
      </c>
      <c r="E219" s="442">
        <v>20006</v>
      </c>
      <c r="F219" s="649">
        <v>1290</v>
      </c>
      <c r="G219" s="174">
        <f t="shared" si="10"/>
        <v>6.448065580325903</v>
      </c>
      <c r="H219" s="123"/>
      <c r="I219" s="28"/>
      <c r="J219" s="28"/>
      <c r="K219" s="28"/>
      <c r="L219" s="28"/>
      <c r="M219" s="28"/>
      <c r="N219" s="28"/>
      <c r="O219" s="80"/>
      <c r="P219" s="80"/>
      <c r="Q219" s="15"/>
      <c r="R219" s="149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  <c r="DX219" s="15"/>
      <c r="DY219" s="15"/>
      <c r="DZ219" s="15"/>
      <c r="EA219" s="15"/>
      <c r="EB219" s="15"/>
      <c r="EC219" s="15"/>
      <c r="ED219" s="15"/>
      <c r="EE219" s="15"/>
      <c r="EF219" s="15"/>
      <c r="EG219" s="15"/>
      <c r="EH219" s="15"/>
      <c r="EI219" s="15"/>
      <c r="EJ219" s="15"/>
      <c r="EK219" s="15"/>
      <c r="EL219" s="15"/>
      <c r="EM219" s="15"/>
      <c r="EN219" s="15"/>
      <c r="EO219" s="15"/>
      <c r="EP219" s="15"/>
      <c r="EQ219" s="15"/>
      <c r="ER219" s="15"/>
      <c r="ES219" s="15"/>
      <c r="ET219" s="15"/>
      <c r="EU219" s="15"/>
      <c r="EV219" s="15"/>
      <c r="EW219" s="15"/>
      <c r="EX219" s="15"/>
      <c r="EY219" s="15"/>
      <c r="EZ219" s="15"/>
      <c r="FA219" s="15"/>
      <c r="FB219" s="15"/>
      <c r="FC219" s="15"/>
      <c r="FD219" s="15"/>
      <c r="FE219" s="15"/>
      <c r="FF219" s="15"/>
      <c r="FG219" s="15"/>
      <c r="FH219" s="15"/>
      <c r="FI219" s="15"/>
      <c r="FJ219" s="15"/>
      <c r="FK219" s="15"/>
      <c r="FL219" s="15"/>
      <c r="FM219" s="15"/>
      <c r="FN219" s="15"/>
      <c r="FO219" s="15"/>
      <c r="FP219" s="15"/>
      <c r="FQ219" s="15"/>
      <c r="FR219" s="15"/>
      <c r="FS219" s="15"/>
      <c r="FT219" s="15"/>
      <c r="FU219" s="15"/>
      <c r="FV219" s="15"/>
      <c r="FW219" s="15"/>
      <c r="FX219" s="15"/>
      <c r="FY219" s="15"/>
      <c r="FZ219" s="15"/>
      <c r="GA219" s="15"/>
      <c r="GB219" s="15"/>
      <c r="GC219" s="15"/>
      <c r="GD219" s="15"/>
      <c r="GE219" s="15"/>
      <c r="GF219" s="15"/>
      <c r="GG219" s="15"/>
      <c r="GH219" s="15"/>
      <c r="GI219" s="15"/>
      <c r="GJ219" s="15"/>
      <c r="GK219" s="15"/>
      <c r="GL219" s="15"/>
      <c r="GM219" s="15"/>
      <c r="GN219" s="15"/>
      <c r="GO219" s="15"/>
      <c r="GP219" s="15"/>
      <c r="GQ219" s="15"/>
      <c r="GR219" s="15"/>
      <c r="GS219" s="15"/>
      <c r="GT219" s="15"/>
      <c r="GU219" s="15"/>
      <c r="GV219" s="15"/>
      <c r="GW219" s="15"/>
      <c r="GX219" s="15"/>
      <c r="GY219" s="15"/>
      <c r="GZ219" s="15"/>
      <c r="HA219" s="15"/>
      <c r="HB219" s="15"/>
      <c r="HC219" s="15"/>
      <c r="HD219" s="15"/>
      <c r="HE219" s="15"/>
      <c r="HF219" s="15"/>
      <c r="HG219" s="15"/>
      <c r="HH219" s="15"/>
      <c r="HI219" s="15"/>
      <c r="HJ219" s="15"/>
      <c r="HK219" s="15"/>
      <c r="HL219" s="15"/>
      <c r="HM219" s="15"/>
      <c r="HN219" s="15"/>
      <c r="HO219" s="15"/>
      <c r="HP219" s="15"/>
      <c r="HQ219" s="15"/>
      <c r="HR219" s="15"/>
      <c r="HS219" s="15"/>
      <c r="HT219" s="15"/>
      <c r="HU219" s="15"/>
      <c r="HV219" s="15"/>
      <c r="HW219" s="15"/>
      <c r="HX219" s="15"/>
      <c r="HY219" s="15"/>
      <c r="HZ219" s="15"/>
      <c r="IA219" s="15"/>
      <c r="IB219" s="15"/>
      <c r="IC219" s="15"/>
      <c r="ID219" s="15"/>
      <c r="IE219" s="15"/>
      <c r="IF219" s="15"/>
      <c r="IG219" s="15"/>
      <c r="IH219" s="15"/>
      <c r="II219" s="15"/>
      <c r="IJ219" s="15"/>
      <c r="IK219" s="15"/>
      <c r="IL219" s="15"/>
      <c r="IM219" s="15"/>
      <c r="IN219" s="15"/>
      <c r="IO219" s="15"/>
      <c r="IP219" s="15"/>
      <c r="IQ219" s="15"/>
      <c r="IR219" s="15"/>
      <c r="IS219" s="15"/>
      <c r="IT219" s="15"/>
      <c r="IU219" s="15"/>
      <c r="IV219" s="15"/>
    </row>
    <row r="220" spans="1:256" s="119" customFormat="1" ht="24.75" customHeight="1">
      <c r="A220" s="145">
        <v>40</v>
      </c>
      <c r="B220" s="141">
        <v>3329</v>
      </c>
      <c r="C220" s="297" t="s">
        <v>1072</v>
      </c>
      <c r="D220" s="470">
        <v>3000</v>
      </c>
      <c r="E220" s="298">
        <v>1121</v>
      </c>
      <c r="F220" s="298">
        <v>75</v>
      </c>
      <c r="G220" s="174">
        <f t="shared" si="10"/>
        <v>6.6904549509366635</v>
      </c>
      <c r="H220" s="123"/>
      <c r="I220" s="28"/>
      <c r="J220" s="28"/>
      <c r="K220" s="28"/>
      <c r="L220" s="28"/>
      <c r="M220" s="28"/>
      <c r="N220" s="28"/>
      <c r="O220" s="80"/>
      <c r="P220" s="80"/>
      <c r="Q220" s="15"/>
      <c r="R220" s="149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  <c r="DX220" s="15"/>
      <c r="DY220" s="15"/>
      <c r="DZ220" s="15"/>
      <c r="EA220" s="15"/>
      <c r="EB220" s="15"/>
      <c r="EC220" s="15"/>
      <c r="ED220" s="15"/>
      <c r="EE220" s="15"/>
      <c r="EF220" s="15"/>
      <c r="EG220" s="15"/>
      <c r="EH220" s="15"/>
      <c r="EI220" s="15"/>
      <c r="EJ220" s="15"/>
      <c r="EK220" s="15"/>
      <c r="EL220" s="15"/>
      <c r="EM220" s="15"/>
      <c r="EN220" s="15"/>
      <c r="EO220" s="15"/>
      <c r="EP220" s="15"/>
      <c r="EQ220" s="15"/>
      <c r="ER220" s="15"/>
      <c r="ES220" s="15"/>
      <c r="ET220" s="15"/>
      <c r="EU220" s="15"/>
      <c r="EV220" s="15"/>
      <c r="EW220" s="15"/>
      <c r="EX220" s="15"/>
      <c r="EY220" s="15"/>
      <c r="EZ220" s="15"/>
      <c r="FA220" s="15"/>
      <c r="FB220" s="15"/>
      <c r="FC220" s="15"/>
      <c r="FD220" s="15"/>
      <c r="FE220" s="15"/>
      <c r="FF220" s="15"/>
      <c r="FG220" s="15"/>
      <c r="FH220" s="15"/>
      <c r="FI220" s="15"/>
      <c r="FJ220" s="15"/>
      <c r="FK220" s="15"/>
      <c r="FL220" s="15"/>
      <c r="FM220" s="15"/>
      <c r="FN220" s="15"/>
      <c r="FO220" s="15"/>
      <c r="FP220" s="15"/>
      <c r="FQ220" s="15"/>
      <c r="FR220" s="15"/>
      <c r="FS220" s="15"/>
      <c r="FT220" s="15"/>
      <c r="FU220" s="15"/>
      <c r="FV220" s="15"/>
      <c r="FW220" s="15"/>
      <c r="FX220" s="15"/>
      <c r="FY220" s="15"/>
      <c r="FZ220" s="15"/>
      <c r="GA220" s="15"/>
      <c r="GB220" s="15"/>
      <c r="GC220" s="15"/>
      <c r="GD220" s="15"/>
      <c r="GE220" s="15"/>
      <c r="GF220" s="15"/>
      <c r="GG220" s="15"/>
      <c r="GH220" s="15"/>
      <c r="GI220" s="15"/>
      <c r="GJ220" s="15"/>
      <c r="GK220" s="15"/>
      <c r="GL220" s="15"/>
      <c r="GM220" s="15"/>
      <c r="GN220" s="15"/>
      <c r="GO220" s="15"/>
      <c r="GP220" s="15"/>
      <c r="GQ220" s="15"/>
      <c r="GR220" s="15"/>
      <c r="GS220" s="15"/>
      <c r="GT220" s="15"/>
      <c r="GU220" s="15"/>
      <c r="GV220" s="15"/>
      <c r="GW220" s="15"/>
      <c r="GX220" s="15"/>
      <c r="GY220" s="15"/>
      <c r="GZ220" s="15"/>
      <c r="HA220" s="15"/>
      <c r="HB220" s="15"/>
      <c r="HC220" s="15"/>
      <c r="HD220" s="15"/>
      <c r="HE220" s="15"/>
      <c r="HF220" s="15"/>
      <c r="HG220" s="15"/>
      <c r="HH220" s="15"/>
      <c r="HI220" s="15"/>
      <c r="HJ220" s="15"/>
      <c r="HK220" s="15"/>
      <c r="HL220" s="15"/>
      <c r="HM220" s="15"/>
      <c r="HN220" s="15"/>
      <c r="HO220" s="15"/>
      <c r="HP220" s="15"/>
      <c r="HQ220" s="15"/>
      <c r="HR220" s="15"/>
      <c r="HS220" s="15"/>
      <c r="HT220" s="15"/>
      <c r="HU220" s="15"/>
      <c r="HV220" s="15"/>
      <c r="HW220" s="15"/>
      <c r="HX220" s="15"/>
      <c r="HY220" s="15"/>
      <c r="HZ220" s="15"/>
      <c r="IA220" s="15"/>
      <c r="IB220" s="15"/>
      <c r="IC220" s="15"/>
      <c r="ID220" s="15"/>
      <c r="IE220" s="15"/>
      <c r="IF220" s="15"/>
      <c r="IG220" s="15"/>
      <c r="IH220" s="15"/>
      <c r="II220" s="15"/>
      <c r="IJ220" s="15"/>
      <c r="IK220" s="15"/>
      <c r="IL220" s="15"/>
      <c r="IM220" s="15"/>
      <c r="IN220" s="15"/>
      <c r="IO220" s="15"/>
      <c r="IP220" s="15"/>
      <c r="IQ220" s="15"/>
      <c r="IR220" s="15"/>
      <c r="IS220" s="15"/>
      <c r="IT220" s="15"/>
      <c r="IU220" s="15"/>
      <c r="IV220" s="15"/>
    </row>
    <row r="221" spans="1:256" s="119" customFormat="1" ht="24.75" customHeight="1">
      <c r="A221" s="145" t="s">
        <v>1110</v>
      </c>
      <c r="B221" s="141">
        <v>3399</v>
      </c>
      <c r="C221" s="297" t="s">
        <v>1071</v>
      </c>
      <c r="D221" s="470">
        <v>0</v>
      </c>
      <c r="E221" s="298">
        <v>3149</v>
      </c>
      <c r="F221" s="298">
        <v>1375</v>
      </c>
      <c r="G221" s="174">
        <f t="shared" si="10"/>
        <v>43.66465544617339</v>
      </c>
      <c r="H221" s="123"/>
      <c r="I221" s="28"/>
      <c r="J221" s="28"/>
      <c r="K221" s="28"/>
      <c r="L221" s="28"/>
      <c r="M221" s="28"/>
      <c r="N221" s="28"/>
      <c r="O221" s="80"/>
      <c r="P221" s="80"/>
      <c r="Q221" s="15"/>
      <c r="R221" s="149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  <c r="DX221" s="15"/>
      <c r="DY221" s="15"/>
      <c r="DZ221" s="15"/>
      <c r="EA221" s="15"/>
      <c r="EB221" s="15"/>
      <c r="EC221" s="15"/>
      <c r="ED221" s="15"/>
      <c r="EE221" s="15"/>
      <c r="EF221" s="15"/>
      <c r="EG221" s="15"/>
      <c r="EH221" s="15"/>
      <c r="EI221" s="15"/>
      <c r="EJ221" s="15"/>
      <c r="EK221" s="15"/>
      <c r="EL221" s="15"/>
      <c r="EM221" s="15"/>
      <c r="EN221" s="15"/>
      <c r="EO221" s="15"/>
      <c r="EP221" s="15"/>
      <c r="EQ221" s="15"/>
      <c r="ER221" s="15"/>
      <c r="ES221" s="15"/>
      <c r="ET221" s="15"/>
      <c r="EU221" s="15"/>
      <c r="EV221" s="15"/>
      <c r="EW221" s="15"/>
      <c r="EX221" s="15"/>
      <c r="EY221" s="15"/>
      <c r="EZ221" s="15"/>
      <c r="FA221" s="15"/>
      <c r="FB221" s="15"/>
      <c r="FC221" s="15"/>
      <c r="FD221" s="15"/>
      <c r="FE221" s="15"/>
      <c r="FF221" s="15"/>
      <c r="FG221" s="15"/>
      <c r="FH221" s="15"/>
      <c r="FI221" s="15"/>
      <c r="FJ221" s="15"/>
      <c r="FK221" s="15"/>
      <c r="FL221" s="15"/>
      <c r="FM221" s="15"/>
      <c r="FN221" s="15"/>
      <c r="FO221" s="15"/>
      <c r="FP221" s="15"/>
      <c r="FQ221" s="15"/>
      <c r="FR221" s="15"/>
      <c r="FS221" s="15"/>
      <c r="FT221" s="15"/>
      <c r="FU221" s="15"/>
      <c r="FV221" s="15"/>
      <c r="FW221" s="15"/>
      <c r="FX221" s="15"/>
      <c r="FY221" s="15"/>
      <c r="FZ221" s="15"/>
      <c r="GA221" s="15"/>
      <c r="GB221" s="15"/>
      <c r="GC221" s="15"/>
      <c r="GD221" s="15"/>
      <c r="GE221" s="15"/>
      <c r="GF221" s="15"/>
      <c r="GG221" s="15"/>
      <c r="GH221" s="15"/>
      <c r="GI221" s="15"/>
      <c r="GJ221" s="15"/>
      <c r="GK221" s="15"/>
      <c r="GL221" s="15"/>
      <c r="GM221" s="15"/>
      <c r="GN221" s="15"/>
      <c r="GO221" s="15"/>
      <c r="GP221" s="15"/>
      <c r="GQ221" s="15"/>
      <c r="GR221" s="15"/>
      <c r="GS221" s="15"/>
      <c r="GT221" s="15"/>
      <c r="GU221" s="15"/>
      <c r="GV221" s="15"/>
      <c r="GW221" s="15"/>
      <c r="GX221" s="15"/>
      <c r="GY221" s="15"/>
      <c r="GZ221" s="15"/>
      <c r="HA221" s="15"/>
      <c r="HB221" s="15"/>
      <c r="HC221" s="15"/>
      <c r="HD221" s="15"/>
      <c r="HE221" s="15"/>
      <c r="HF221" s="15"/>
      <c r="HG221" s="15"/>
      <c r="HH221" s="15"/>
      <c r="HI221" s="15"/>
      <c r="HJ221" s="15"/>
      <c r="HK221" s="15"/>
      <c r="HL221" s="15"/>
      <c r="HM221" s="15"/>
      <c r="HN221" s="15"/>
      <c r="HO221" s="15"/>
      <c r="HP221" s="15"/>
      <c r="HQ221" s="15"/>
      <c r="HR221" s="15"/>
      <c r="HS221" s="15"/>
      <c r="HT221" s="15"/>
      <c r="HU221" s="15"/>
      <c r="HV221" s="15"/>
      <c r="HW221" s="15"/>
      <c r="HX221" s="15"/>
      <c r="HY221" s="15"/>
      <c r="HZ221" s="15"/>
      <c r="IA221" s="15"/>
      <c r="IB221" s="15"/>
      <c r="IC221" s="15"/>
      <c r="ID221" s="15"/>
      <c r="IE221" s="15"/>
      <c r="IF221" s="15"/>
      <c r="IG221" s="15"/>
      <c r="IH221" s="15"/>
      <c r="II221" s="15"/>
      <c r="IJ221" s="15"/>
      <c r="IK221" s="15"/>
      <c r="IL221" s="15"/>
      <c r="IM221" s="15"/>
      <c r="IN221" s="15"/>
      <c r="IO221" s="15"/>
      <c r="IP221" s="15"/>
      <c r="IQ221" s="15"/>
      <c r="IR221" s="15"/>
      <c r="IS221" s="15"/>
      <c r="IT221" s="15"/>
      <c r="IU221" s="15"/>
      <c r="IV221" s="15"/>
    </row>
    <row r="222" spans="1:256" s="119" customFormat="1" ht="15" customHeight="1">
      <c r="A222" s="145" t="s">
        <v>1110</v>
      </c>
      <c r="B222" s="141">
        <v>3322</v>
      </c>
      <c r="C222" s="297" t="s">
        <v>56</v>
      </c>
      <c r="D222" s="470">
        <v>0</v>
      </c>
      <c r="E222" s="298">
        <v>30</v>
      </c>
      <c r="F222" s="298">
        <v>30</v>
      </c>
      <c r="G222" s="300">
        <f t="shared" si="10"/>
        <v>100</v>
      </c>
      <c r="H222" s="123"/>
      <c r="I222" s="28"/>
      <c r="J222" s="28"/>
      <c r="K222" s="28"/>
      <c r="L222" s="28"/>
      <c r="M222" s="28"/>
      <c r="N222" s="28"/>
      <c r="O222" s="80"/>
      <c r="P222" s="80"/>
      <c r="Q222" s="15"/>
      <c r="R222" s="149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  <c r="DX222" s="15"/>
      <c r="DY222" s="15"/>
      <c r="DZ222" s="15"/>
      <c r="EA222" s="15"/>
      <c r="EB222" s="15"/>
      <c r="EC222" s="15"/>
      <c r="ED222" s="15"/>
      <c r="EE222" s="15"/>
      <c r="EF222" s="15"/>
      <c r="EG222" s="15"/>
      <c r="EH222" s="15"/>
      <c r="EI222" s="15"/>
      <c r="EJ222" s="15"/>
      <c r="EK222" s="15"/>
      <c r="EL222" s="15"/>
      <c r="EM222" s="15"/>
      <c r="EN222" s="15"/>
      <c r="EO222" s="15"/>
      <c r="EP222" s="15"/>
      <c r="EQ222" s="15"/>
      <c r="ER222" s="15"/>
      <c r="ES222" s="15"/>
      <c r="ET222" s="15"/>
      <c r="EU222" s="15"/>
      <c r="EV222" s="15"/>
      <c r="EW222" s="15"/>
      <c r="EX222" s="15"/>
      <c r="EY222" s="15"/>
      <c r="EZ222" s="15"/>
      <c r="FA222" s="15"/>
      <c r="FB222" s="15"/>
      <c r="FC222" s="15"/>
      <c r="FD222" s="15"/>
      <c r="FE222" s="15"/>
      <c r="FF222" s="15"/>
      <c r="FG222" s="15"/>
      <c r="FH222" s="15"/>
      <c r="FI222" s="15"/>
      <c r="FJ222" s="15"/>
      <c r="FK222" s="15"/>
      <c r="FL222" s="15"/>
      <c r="FM222" s="15"/>
      <c r="FN222" s="15"/>
      <c r="FO222" s="15"/>
      <c r="FP222" s="15"/>
      <c r="FQ222" s="15"/>
      <c r="FR222" s="15"/>
      <c r="FS222" s="15"/>
      <c r="FT222" s="15"/>
      <c r="FU222" s="15"/>
      <c r="FV222" s="15"/>
      <c r="FW222" s="15"/>
      <c r="FX222" s="15"/>
      <c r="FY222" s="15"/>
      <c r="FZ222" s="15"/>
      <c r="GA222" s="15"/>
      <c r="GB222" s="15"/>
      <c r="GC222" s="15"/>
      <c r="GD222" s="15"/>
      <c r="GE222" s="15"/>
      <c r="GF222" s="15"/>
      <c r="GG222" s="15"/>
      <c r="GH222" s="15"/>
      <c r="GI222" s="15"/>
      <c r="GJ222" s="15"/>
      <c r="GK222" s="15"/>
      <c r="GL222" s="15"/>
      <c r="GM222" s="15"/>
      <c r="GN222" s="15"/>
      <c r="GO222" s="15"/>
      <c r="GP222" s="15"/>
      <c r="GQ222" s="15"/>
      <c r="GR222" s="15"/>
      <c r="GS222" s="15"/>
      <c r="GT222" s="15"/>
      <c r="GU222" s="15"/>
      <c r="GV222" s="15"/>
      <c r="GW222" s="15"/>
      <c r="GX222" s="15"/>
      <c r="GY222" s="15"/>
      <c r="GZ222" s="15"/>
      <c r="HA222" s="15"/>
      <c r="HB222" s="15"/>
      <c r="HC222" s="15"/>
      <c r="HD222" s="15"/>
      <c r="HE222" s="15"/>
      <c r="HF222" s="15"/>
      <c r="HG222" s="15"/>
      <c r="HH222" s="15"/>
      <c r="HI222" s="15"/>
      <c r="HJ222" s="15"/>
      <c r="HK222" s="15"/>
      <c r="HL222" s="15"/>
      <c r="HM222" s="15"/>
      <c r="HN222" s="15"/>
      <c r="HO222" s="15"/>
      <c r="HP222" s="15"/>
      <c r="HQ222" s="15"/>
      <c r="HR222" s="15"/>
      <c r="HS222" s="15"/>
      <c r="HT222" s="15"/>
      <c r="HU222" s="15"/>
      <c r="HV222" s="15"/>
      <c r="HW222" s="15"/>
      <c r="HX222" s="15"/>
      <c r="HY222" s="15"/>
      <c r="HZ222" s="15"/>
      <c r="IA222" s="15"/>
      <c r="IB222" s="15"/>
      <c r="IC222" s="15"/>
      <c r="ID222" s="15"/>
      <c r="IE222" s="15"/>
      <c r="IF222" s="15"/>
      <c r="IG222" s="15"/>
      <c r="IH222" s="15"/>
      <c r="II222" s="15"/>
      <c r="IJ222" s="15"/>
      <c r="IK222" s="15"/>
      <c r="IL222" s="15"/>
      <c r="IM222" s="15"/>
      <c r="IN222" s="15"/>
      <c r="IO222" s="15"/>
      <c r="IP222" s="15"/>
      <c r="IQ222" s="15"/>
      <c r="IR222" s="15"/>
      <c r="IS222" s="15"/>
      <c r="IT222" s="15"/>
      <c r="IU222" s="15"/>
      <c r="IV222" s="15"/>
    </row>
    <row r="223" spans="1:256" s="119" customFormat="1" ht="14.25" customHeight="1">
      <c r="A223" s="145" t="s">
        <v>1110</v>
      </c>
      <c r="B223" s="141">
        <v>3330</v>
      </c>
      <c r="C223" s="297" t="s">
        <v>923</v>
      </c>
      <c r="D223" s="470">
        <v>0</v>
      </c>
      <c r="E223" s="298">
        <v>30</v>
      </c>
      <c r="F223" s="298">
        <v>30</v>
      </c>
      <c r="G223" s="174">
        <f t="shared" si="10"/>
        <v>100</v>
      </c>
      <c r="H223" s="123"/>
      <c r="I223" s="28"/>
      <c r="J223" s="28"/>
      <c r="K223" s="28"/>
      <c r="L223" s="28"/>
      <c r="M223" s="28"/>
      <c r="N223" s="28"/>
      <c r="O223" s="80"/>
      <c r="P223" s="80"/>
      <c r="Q223" s="15"/>
      <c r="R223" s="149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  <c r="DX223" s="15"/>
      <c r="DY223" s="15"/>
      <c r="DZ223" s="15"/>
      <c r="EA223" s="15"/>
      <c r="EB223" s="15"/>
      <c r="EC223" s="15"/>
      <c r="ED223" s="15"/>
      <c r="EE223" s="15"/>
      <c r="EF223" s="15"/>
      <c r="EG223" s="15"/>
      <c r="EH223" s="15"/>
      <c r="EI223" s="15"/>
      <c r="EJ223" s="15"/>
      <c r="EK223" s="15"/>
      <c r="EL223" s="15"/>
      <c r="EM223" s="15"/>
      <c r="EN223" s="15"/>
      <c r="EO223" s="15"/>
      <c r="EP223" s="15"/>
      <c r="EQ223" s="15"/>
      <c r="ER223" s="15"/>
      <c r="ES223" s="15"/>
      <c r="ET223" s="15"/>
      <c r="EU223" s="15"/>
      <c r="EV223" s="15"/>
      <c r="EW223" s="15"/>
      <c r="EX223" s="15"/>
      <c r="EY223" s="15"/>
      <c r="EZ223" s="15"/>
      <c r="FA223" s="15"/>
      <c r="FB223" s="15"/>
      <c r="FC223" s="15"/>
      <c r="FD223" s="15"/>
      <c r="FE223" s="15"/>
      <c r="FF223" s="15"/>
      <c r="FG223" s="15"/>
      <c r="FH223" s="15"/>
      <c r="FI223" s="15"/>
      <c r="FJ223" s="15"/>
      <c r="FK223" s="15"/>
      <c r="FL223" s="15"/>
      <c r="FM223" s="15"/>
      <c r="FN223" s="15"/>
      <c r="FO223" s="15"/>
      <c r="FP223" s="15"/>
      <c r="FQ223" s="15"/>
      <c r="FR223" s="15"/>
      <c r="FS223" s="15"/>
      <c r="FT223" s="15"/>
      <c r="FU223" s="15"/>
      <c r="FV223" s="15"/>
      <c r="FW223" s="15"/>
      <c r="FX223" s="15"/>
      <c r="FY223" s="15"/>
      <c r="FZ223" s="15"/>
      <c r="GA223" s="15"/>
      <c r="GB223" s="15"/>
      <c r="GC223" s="15"/>
      <c r="GD223" s="15"/>
      <c r="GE223" s="15"/>
      <c r="GF223" s="15"/>
      <c r="GG223" s="15"/>
      <c r="GH223" s="15"/>
      <c r="GI223" s="15"/>
      <c r="GJ223" s="15"/>
      <c r="GK223" s="15"/>
      <c r="GL223" s="15"/>
      <c r="GM223" s="15"/>
      <c r="GN223" s="15"/>
      <c r="GO223" s="15"/>
      <c r="GP223" s="15"/>
      <c r="GQ223" s="15"/>
      <c r="GR223" s="15"/>
      <c r="GS223" s="15"/>
      <c r="GT223" s="15"/>
      <c r="GU223" s="15"/>
      <c r="GV223" s="15"/>
      <c r="GW223" s="15"/>
      <c r="GX223" s="15"/>
      <c r="GY223" s="15"/>
      <c r="GZ223" s="15"/>
      <c r="HA223" s="15"/>
      <c r="HB223" s="15"/>
      <c r="HC223" s="15"/>
      <c r="HD223" s="15"/>
      <c r="HE223" s="15"/>
      <c r="HF223" s="15"/>
      <c r="HG223" s="15"/>
      <c r="HH223" s="15"/>
      <c r="HI223" s="15"/>
      <c r="HJ223" s="15"/>
      <c r="HK223" s="15"/>
      <c r="HL223" s="15"/>
      <c r="HM223" s="15"/>
      <c r="HN223" s="15"/>
      <c r="HO223" s="15"/>
      <c r="HP223" s="15"/>
      <c r="HQ223" s="15"/>
      <c r="HR223" s="15"/>
      <c r="HS223" s="15"/>
      <c r="HT223" s="15"/>
      <c r="HU223" s="15"/>
      <c r="HV223" s="15"/>
      <c r="HW223" s="15"/>
      <c r="HX223" s="15"/>
      <c r="HY223" s="15"/>
      <c r="HZ223" s="15"/>
      <c r="IA223" s="15"/>
      <c r="IB223" s="15"/>
      <c r="IC223" s="15"/>
      <c r="ID223" s="15"/>
      <c r="IE223" s="15"/>
      <c r="IF223" s="15"/>
      <c r="IG223" s="15"/>
      <c r="IH223" s="15"/>
      <c r="II223" s="15"/>
      <c r="IJ223" s="15"/>
      <c r="IK223" s="15"/>
      <c r="IL223" s="15"/>
      <c r="IM223" s="15"/>
      <c r="IN223" s="15"/>
      <c r="IO223" s="15"/>
      <c r="IP223" s="15"/>
      <c r="IQ223" s="15"/>
      <c r="IR223" s="15"/>
      <c r="IS223" s="15"/>
      <c r="IT223" s="15"/>
      <c r="IU223" s="15"/>
      <c r="IV223" s="15"/>
    </row>
    <row r="224" spans="1:256" s="119" customFormat="1" ht="12.75">
      <c r="A224" s="197"/>
      <c r="B224" s="214"/>
      <c r="C224" s="213" t="s">
        <v>927</v>
      </c>
      <c r="D224" s="198">
        <f>SUM(D217:D223)</f>
        <v>30771</v>
      </c>
      <c r="E224" s="198">
        <f>SUM(E217:E223)</f>
        <v>35607</v>
      </c>
      <c r="F224" s="380">
        <f>SUM(F217:F223)</f>
        <v>11314</v>
      </c>
      <c r="G224" s="118">
        <f t="shared" si="10"/>
        <v>31.774651051759484</v>
      </c>
      <c r="H224" s="123"/>
      <c r="I224" s="28"/>
      <c r="J224" s="28"/>
      <c r="K224" s="28"/>
      <c r="L224" s="28"/>
      <c r="M224" s="28"/>
      <c r="N224" s="28"/>
      <c r="O224" s="80"/>
      <c r="P224" s="80"/>
      <c r="Q224" s="15"/>
      <c r="R224" s="149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  <c r="DX224" s="15"/>
      <c r="DY224" s="15"/>
      <c r="DZ224" s="15"/>
      <c r="EA224" s="15"/>
      <c r="EB224" s="15"/>
      <c r="EC224" s="15"/>
      <c r="ED224" s="15"/>
      <c r="EE224" s="15"/>
      <c r="EF224" s="15"/>
      <c r="EG224" s="15"/>
      <c r="EH224" s="15"/>
      <c r="EI224" s="15"/>
      <c r="EJ224" s="15"/>
      <c r="EK224" s="15"/>
      <c r="EL224" s="15"/>
      <c r="EM224" s="15"/>
      <c r="EN224" s="15"/>
      <c r="EO224" s="15"/>
      <c r="EP224" s="15"/>
      <c r="EQ224" s="15"/>
      <c r="ER224" s="15"/>
      <c r="ES224" s="15"/>
      <c r="ET224" s="15"/>
      <c r="EU224" s="15"/>
      <c r="EV224" s="15"/>
      <c r="EW224" s="15"/>
      <c r="EX224" s="15"/>
      <c r="EY224" s="15"/>
      <c r="EZ224" s="15"/>
      <c r="FA224" s="15"/>
      <c r="FB224" s="15"/>
      <c r="FC224" s="15"/>
      <c r="FD224" s="15"/>
      <c r="FE224" s="15"/>
      <c r="FF224" s="15"/>
      <c r="FG224" s="15"/>
      <c r="FH224" s="15"/>
      <c r="FI224" s="15"/>
      <c r="FJ224" s="15"/>
      <c r="FK224" s="15"/>
      <c r="FL224" s="15"/>
      <c r="FM224" s="15"/>
      <c r="FN224" s="15"/>
      <c r="FO224" s="15"/>
      <c r="FP224" s="15"/>
      <c r="FQ224" s="15"/>
      <c r="FR224" s="15"/>
      <c r="FS224" s="15"/>
      <c r="FT224" s="15"/>
      <c r="FU224" s="15"/>
      <c r="FV224" s="15"/>
      <c r="FW224" s="15"/>
      <c r="FX224" s="15"/>
      <c r="FY224" s="15"/>
      <c r="FZ224" s="15"/>
      <c r="GA224" s="15"/>
      <c r="GB224" s="15"/>
      <c r="GC224" s="15"/>
      <c r="GD224" s="15"/>
      <c r="GE224" s="15"/>
      <c r="GF224" s="15"/>
      <c r="GG224" s="15"/>
      <c r="GH224" s="15"/>
      <c r="GI224" s="15"/>
      <c r="GJ224" s="15"/>
      <c r="GK224" s="15"/>
      <c r="GL224" s="15"/>
      <c r="GM224" s="15"/>
      <c r="GN224" s="15"/>
      <c r="GO224" s="15"/>
      <c r="GP224" s="15"/>
      <c r="GQ224" s="15"/>
      <c r="GR224" s="15"/>
      <c r="GS224" s="15"/>
      <c r="GT224" s="15"/>
      <c r="GU224" s="15"/>
      <c r="GV224" s="15"/>
      <c r="GW224" s="15"/>
      <c r="GX224" s="15"/>
      <c r="GY224" s="15"/>
      <c r="GZ224" s="15"/>
      <c r="HA224" s="15"/>
      <c r="HB224" s="15"/>
      <c r="HC224" s="15"/>
      <c r="HD224" s="15"/>
      <c r="HE224" s="15"/>
      <c r="HF224" s="15"/>
      <c r="HG224" s="15"/>
      <c r="HH224" s="15"/>
      <c r="HI224" s="15"/>
      <c r="HJ224" s="15"/>
      <c r="HK224" s="15"/>
      <c r="HL224" s="15"/>
      <c r="HM224" s="15"/>
      <c r="HN224" s="15"/>
      <c r="HO224" s="15"/>
      <c r="HP224" s="15"/>
      <c r="HQ224" s="15"/>
      <c r="HR224" s="15"/>
      <c r="HS224" s="15"/>
      <c r="HT224" s="15"/>
      <c r="HU224" s="15"/>
      <c r="HV224" s="15"/>
      <c r="HW224" s="15"/>
      <c r="HX224" s="15"/>
      <c r="HY224" s="15"/>
      <c r="HZ224" s="15"/>
      <c r="IA224" s="15"/>
      <c r="IB224" s="15"/>
      <c r="IC224" s="15"/>
      <c r="ID224" s="15"/>
      <c r="IE224" s="15"/>
      <c r="IF224" s="15"/>
      <c r="IG224" s="15"/>
      <c r="IH224" s="15"/>
      <c r="II224" s="15"/>
      <c r="IJ224" s="15"/>
      <c r="IK224" s="15"/>
      <c r="IL224" s="15"/>
      <c r="IM224" s="15"/>
      <c r="IN224" s="15"/>
      <c r="IO224" s="15"/>
      <c r="IP224" s="15"/>
      <c r="IQ224" s="15"/>
      <c r="IR224" s="15"/>
      <c r="IS224" s="15"/>
      <c r="IT224" s="15"/>
      <c r="IU224" s="15"/>
      <c r="IV224" s="15"/>
    </row>
    <row r="225" spans="1:256" s="119" customFormat="1" ht="6.75" customHeight="1">
      <c r="A225" s="16"/>
      <c r="B225" s="67"/>
      <c r="C225" s="201"/>
      <c r="D225" s="69"/>
      <c r="E225" s="203"/>
      <c r="F225" s="204"/>
      <c r="G225" s="30"/>
      <c r="H225" s="123"/>
      <c r="I225" s="28"/>
      <c r="J225" s="28"/>
      <c r="K225" s="28"/>
      <c r="L225" s="28"/>
      <c r="M225" s="28"/>
      <c r="N225" s="28"/>
      <c r="O225" s="80"/>
      <c r="P225" s="80"/>
      <c r="Q225" s="15"/>
      <c r="R225" s="149"/>
      <c r="S225" s="15"/>
      <c r="T225" s="15"/>
      <c r="U225" s="149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  <c r="DX225" s="15"/>
      <c r="DY225" s="15"/>
      <c r="DZ225" s="15"/>
      <c r="EA225" s="15"/>
      <c r="EB225" s="15"/>
      <c r="EC225" s="15"/>
      <c r="ED225" s="15"/>
      <c r="EE225" s="15"/>
      <c r="EF225" s="15"/>
      <c r="EG225" s="15"/>
      <c r="EH225" s="15"/>
      <c r="EI225" s="15"/>
      <c r="EJ225" s="15"/>
      <c r="EK225" s="15"/>
      <c r="EL225" s="15"/>
      <c r="EM225" s="15"/>
      <c r="EN225" s="15"/>
      <c r="EO225" s="15"/>
      <c r="EP225" s="15"/>
      <c r="EQ225" s="15"/>
      <c r="ER225" s="15"/>
      <c r="ES225" s="15"/>
      <c r="ET225" s="15"/>
      <c r="EU225" s="15"/>
      <c r="EV225" s="15"/>
      <c r="EW225" s="15"/>
      <c r="EX225" s="15"/>
      <c r="EY225" s="15"/>
      <c r="EZ225" s="15"/>
      <c r="FA225" s="15"/>
      <c r="FB225" s="15"/>
      <c r="FC225" s="15"/>
      <c r="FD225" s="15"/>
      <c r="FE225" s="15"/>
      <c r="FF225" s="15"/>
      <c r="FG225" s="15"/>
      <c r="FH225" s="15"/>
      <c r="FI225" s="15"/>
      <c r="FJ225" s="15"/>
      <c r="FK225" s="15"/>
      <c r="FL225" s="15"/>
      <c r="FM225" s="15"/>
      <c r="FN225" s="15"/>
      <c r="FO225" s="15"/>
      <c r="FP225" s="15"/>
      <c r="FQ225" s="15"/>
      <c r="FR225" s="15"/>
      <c r="FS225" s="15"/>
      <c r="FT225" s="15"/>
      <c r="FU225" s="15"/>
      <c r="FV225" s="15"/>
      <c r="FW225" s="15"/>
      <c r="FX225" s="15"/>
      <c r="FY225" s="15"/>
      <c r="FZ225" s="15"/>
      <c r="GA225" s="15"/>
      <c r="GB225" s="15"/>
      <c r="GC225" s="15"/>
      <c r="GD225" s="15"/>
      <c r="GE225" s="15"/>
      <c r="GF225" s="15"/>
      <c r="GG225" s="15"/>
      <c r="GH225" s="15"/>
      <c r="GI225" s="15"/>
      <c r="GJ225" s="15"/>
      <c r="GK225" s="15"/>
      <c r="GL225" s="15"/>
      <c r="GM225" s="15"/>
      <c r="GN225" s="15"/>
      <c r="GO225" s="15"/>
      <c r="GP225" s="15"/>
      <c r="GQ225" s="15"/>
      <c r="GR225" s="15"/>
      <c r="GS225" s="15"/>
      <c r="GT225" s="15"/>
      <c r="GU225" s="15"/>
      <c r="GV225" s="15"/>
      <c r="GW225" s="15"/>
      <c r="GX225" s="15"/>
      <c r="GY225" s="15"/>
      <c r="GZ225" s="15"/>
      <c r="HA225" s="15"/>
      <c r="HB225" s="15"/>
      <c r="HC225" s="15"/>
      <c r="HD225" s="15"/>
      <c r="HE225" s="15"/>
      <c r="HF225" s="15"/>
      <c r="HG225" s="15"/>
      <c r="HH225" s="15"/>
      <c r="HI225" s="15"/>
      <c r="HJ225" s="15"/>
      <c r="HK225" s="15"/>
      <c r="HL225" s="15"/>
      <c r="HM225" s="15"/>
      <c r="HN225" s="15"/>
      <c r="HO225" s="15"/>
      <c r="HP225" s="15"/>
      <c r="HQ225" s="15"/>
      <c r="HR225" s="15"/>
      <c r="HS225" s="15"/>
      <c r="HT225" s="15"/>
      <c r="HU225" s="15"/>
      <c r="HV225" s="15"/>
      <c r="HW225" s="15"/>
      <c r="HX225" s="15"/>
      <c r="HY225" s="15"/>
      <c r="HZ225" s="15"/>
      <c r="IA225" s="15"/>
      <c r="IB225" s="15"/>
      <c r="IC225" s="15"/>
      <c r="ID225" s="15"/>
      <c r="IE225" s="15"/>
      <c r="IF225" s="15"/>
      <c r="IG225" s="15"/>
      <c r="IH225" s="15"/>
      <c r="II225" s="15"/>
      <c r="IJ225" s="15"/>
      <c r="IK225" s="15"/>
      <c r="IL225" s="15"/>
      <c r="IM225" s="15"/>
      <c r="IN225" s="15"/>
      <c r="IO225" s="15"/>
      <c r="IP225" s="15"/>
      <c r="IQ225" s="15"/>
      <c r="IR225" s="15"/>
      <c r="IS225" s="15"/>
      <c r="IT225" s="15"/>
      <c r="IU225" s="15"/>
      <c r="IV225" s="15"/>
    </row>
    <row r="226" spans="1:256" s="119" customFormat="1" ht="14.25" customHeight="1">
      <c r="A226" s="811" t="s">
        <v>1108</v>
      </c>
      <c r="B226" s="811"/>
      <c r="C226" s="811"/>
      <c r="D226" s="69"/>
      <c r="E226" s="203"/>
      <c r="F226" s="204"/>
      <c r="G226" s="30"/>
      <c r="H226" s="123"/>
      <c r="I226" s="28"/>
      <c r="J226" s="28"/>
      <c r="K226" s="28"/>
      <c r="L226" s="28"/>
      <c r="M226" s="28"/>
      <c r="N226" s="28"/>
      <c r="O226" s="80"/>
      <c r="P226" s="80"/>
      <c r="Q226" s="15"/>
      <c r="R226" s="149"/>
      <c r="S226" s="15"/>
      <c r="T226" s="15"/>
      <c r="U226" s="149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  <c r="DX226" s="15"/>
      <c r="DY226" s="15"/>
      <c r="DZ226" s="15"/>
      <c r="EA226" s="15"/>
      <c r="EB226" s="15"/>
      <c r="EC226" s="15"/>
      <c r="ED226" s="15"/>
      <c r="EE226" s="15"/>
      <c r="EF226" s="15"/>
      <c r="EG226" s="15"/>
      <c r="EH226" s="15"/>
      <c r="EI226" s="15"/>
      <c r="EJ226" s="15"/>
      <c r="EK226" s="15"/>
      <c r="EL226" s="15"/>
      <c r="EM226" s="15"/>
      <c r="EN226" s="15"/>
      <c r="EO226" s="15"/>
      <c r="EP226" s="15"/>
      <c r="EQ226" s="15"/>
      <c r="ER226" s="15"/>
      <c r="ES226" s="15"/>
      <c r="ET226" s="15"/>
      <c r="EU226" s="15"/>
      <c r="EV226" s="15"/>
      <c r="EW226" s="15"/>
      <c r="EX226" s="15"/>
      <c r="EY226" s="15"/>
      <c r="EZ226" s="15"/>
      <c r="FA226" s="15"/>
      <c r="FB226" s="15"/>
      <c r="FC226" s="15"/>
      <c r="FD226" s="15"/>
      <c r="FE226" s="15"/>
      <c r="FF226" s="15"/>
      <c r="FG226" s="15"/>
      <c r="FH226" s="15"/>
      <c r="FI226" s="15"/>
      <c r="FJ226" s="15"/>
      <c r="FK226" s="15"/>
      <c r="FL226" s="15"/>
      <c r="FM226" s="15"/>
      <c r="FN226" s="15"/>
      <c r="FO226" s="15"/>
      <c r="FP226" s="15"/>
      <c r="FQ226" s="15"/>
      <c r="FR226" s="15"/>
      <c r="FS226" s="15"/>
      <c r="FT226" s="15"/>
      <c r="FU226" s="15"/>
      <c r="FV226" s="15"/>
      <c r="FW226" s="15"/>
      <c r="FX226" s="15"/>
      <c r="FY226" s="15"/>
      <c r="FZ226" s="15"/>
      <c r="GA226" s="15"/>
      <c r="GB226" s="15"/>
      <c r="GC226" s="15"/>
      <c r="GD226" s="15"/>
      <c r="GE226" s="15"/>
      <c r="GF226" s="15"/>
      <c r="GG226" s="15"/>
      <c r="GH226" s="15"/>
      <c r="GI226" s="15"/>
      <c r="GJ226" s="15"/>
      <c r="GK226" s="15"/>
      <c r="GL226" s="15"/>
      <c r="GM226" s="15"/>
      <c r="GN226" s="15"/>
      <c r="GO226" s="15"/>
      <c r="GP226" s="15"/>
      <c r="GQ226" s="15"/>
      <c r="GR226" s="15"/>
      <c r="GS226" s="15"/>
      <c r="GT226" s="15"/>
      <c r="GU226" s="15"/>
      <c r="GV226" s="15"/>
      <c r="GW226" s="15"/>
      <c r="GX226" s="15"/>
      <c r="GY226" s="15"/>
      <c r="GZ226" s="15"/>
      <c r="HA226" s="15"/>
      <c r="HB226" s="15"/>
      <c r="HC226" s="15"/>
      <c r="HD226" s="15"/>
      <c r="HE226" s="15"/>
      <c r="HF226" s="15"/>
      <c r="HG226" s="15"/>
      <c r="HH226" s="15"/>
      <c r="HI226" s="15"/>
      <c r="HJ226" s="15"/>
      <c r="HK226" s="15"/>
      <c r="HL226" s="15"/>
      <c r="HM226" s="15"/>
      <c r="HN226" s="15"/>
      <c r="HO226" s="15"/>
      <c r="HP226" s="15"/>
      <c r="HQ226" s="15"/>
      <c r="HR226" s="15"/>
      <c r="HS226" s="15"/>
      <c r="HT226" s="15"/>
      <c r="HU226" s="15"/>
      <c r="HV226" s="15"/>
      <c r="HW226" s="15"/>
      <c r="HX226" s="15"/>
      <c r="HY226" s="15"/>
      <c r="HZ226" s="15"/>
      <c r="IA226" s="15"/>
      <c r="IB226" s="15"/>
      <c r="IC226" s="15"/>
      <c r="ID226" s="15"/>
      <c r="IE226" s="15"/>
      <c r="IF226" s="15"/>
      <c r="IG226" s="15"/>
      <c r="IH226" s="15"/>
      <c r="II226" s="15"/>
      <c r="IJ226" s="15"/>
      <c r="IK226" s="15"/>
      <c r="IL226" s="15"/>
      <c r="IM226" s="15"/>
      <c r="IN226" s="15"/>
      <c r="IO226" s="15"/>
      <c r="IP226" s="15"/>
      <c r="IQ226" s="15"/>
      <c r="IR226" s="15"/>
      <c r="IS226" s="15"/>
      <c r="IT226" s="15"/>
      <c r="IU226" s="15"/>
      <c r="IV226" s="15"/>
    </row>
    <row r="227" spans="1:256" s="119" customFormat="1" ht="13.5" customHeight="1">
      <c r="A227" s="377" t="s">
        <v>206</v>
      </c>
      <c r="B227" s="202"/>
      <c r="C227" s="203"/>
      <c r="D227" s="251"/>
      <c r="E227" s="203"/>
      <c r="F227" s="251"/>
      <c r="G227" s="30"/>
      <c r="H227" s="123"/>
      <c r="I227" s="28"/>
      <c r="J227" s="28"/>
      <c r="K227" s="28"/>
      <c r="L227" s="28"/>
      <c r="M227" s="28"/>
      <c r="N227" s="28"/>
      <c r="O227" s="80"/>
      <c r="P227" s="80"/>
      <c r="Q227" s="15"/>
      <c r="R227" s="149"/>
      <c r="S227" s="15"/>
      <c r="T227" s="15"/>
      <c r="U227" s="149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  <c r="DX227" s="15"/>
      <c r="DY227" s="15"/>
      <c r="DZ227" s="15"/>
      <c r="EA227" s="15"/>
      <c r="EB227" s="15"/>
      <c r="EC227" s="15"/>
      <c r="ED227" s="15"/>
      <c r="EE227" s="15"/>
      <c r="EF227" s="15"/>
      <c r="EG227" s="15"/>
      <c r="EH227" s="15"/>
      <c r="EI227" s="15"/>
      <c r="EJ227" s="15"/>
      <c r="EK227" s="15"/>
      <c r="EL227" s="15"/>
      <c r="EM227" s="15"/>
      <c r="EN227" s="15"/>
      <c r="EO227" s="15"/>
      <c r="EP227" s="15"/>
      <c r="EQ227" s="15"/>
      <c r="ER227" s="15"/>
      <c r="ES227" s="15"/>
      <c r="ET227" s="15"/>
      <c r="EU227" s="15"/>
      <c r="EV227" s="15"/>
      <c r="EW227" s="15"/>
      <c r="EX227" s="15"/>
      <c r="EY227" s="15"/>
      <c r="EZ227" s="15"/>
      <c r="FA227" s="15"/>
      <c r="FB227" s="15"/>
      <c r="FC227" s="15"/>
      <c r="FD227" s="15"/>
      <c r="FE227" s="15"/>
      <c r="FF227" s="15"/>
      <c r="FG227" s="15"/>
      <c r="FH227" s="15"/>
      <c r="FI227" s="15"/>
      <c r="FJ227" s="15"/>
      <c r="FK227" s="15"/>
      <c r="FL227" s="15"/>
      <c r="FM227" s="15"/>
      <c r="FN227" s="15"/>
      <c r="FO227" s="15"/>
      <c r="FP227" s="15"/>
      <c r="FQ227" s="15"/>
      <c r="FR227" s="15"/>
      <c r="FS227" s="15"/>
      <c r="FT227" s="15"/>
      <c r="FU227" s="15"/>
      <c r="FV227" s="15"/>
      <c r="FW227" s="15"/>
      <c r="FX227" s="15"/>
      <c r="FY227" s="15"/>
      <c r="FZ227" s="15"/>
      <c r="GA227" s="15"/>
      <c r="GB227" s="15"/>
      <c r="GC227" s="15"/>
      <c r="GD227" s="15"/>
      <c r="GE227" s="15"/>
      <c r="GF227" s="15"/>
      <c r="GG227" s="15"/>
      <c r="GH227" s="15"/>
      <c r="GI227" s="15"/>
      <c r="GJ227" s="15"/>
      <c r="GK227" s="15"/>
      <c r="GL227" s="15"/>
      <c r="GM227" s="15"/>
      <c r="GN227" s="15"/>
      <c r="GO227" s="15"/>
      <c r="GP227" s="15"/>
      <c r="GQ227" s="15"/>
      <c r="GR227" s="15"/>
      <c r="GS227" s="15"/>
      <c r="GT227" s="15"/>
      <c r="GU227" s="15"/>
      <c r="GV227" s="15"/>
      <c r="GW227" s="15"/>
      <c r="GX227" s="15"/>
      <c r="GY227" s="15"/>
      <c r="GZ227" s="15"/>
      <c r="HA227" s="15"/>
      <c r="HB227" s="15"/>
      <c r="HC227" s="15"/>
      <c r="HD227" s="15"/>
      <c r="HE227" s="15"/>
      <c r="HF227" s="15"/>
      <c r="HG227" s="15"/>
      <c r="HH227" s="15"/>
      <c r="HI227" s="15"/>
      <c r="HJ227" s="15"/>
      <c r="HK227" s="15"/>
      <c r="HL227" s="15"/>
      <c r="HM227" s="15"/>
      <c r="HN227" s="15"/>
      <c r="HO227" s="15"/>
      <c r="HP227" s="15"/>
      <c r="HQ227" s="15"/>
      <c r="HR227" s="15"/>
      <c r="HS227" s="15"/>
      <c r="HT227" s="15"/>
      <c r="HU227" s="15"/>
      <c r="HV227" s="15"/>
      <c r="HW227" s="15"/>
      <c r="HX227" s="15"/>
      <c r="HY227" s="15"/>
      <c r="HZ227" s="15"/>
      <c r="IA227" s="15"/>
      <c r="IB227" s="15"/>
      <c r="IC227" s="15"/>
      <c r="ID227" s="15"/>
      <c r="IE227" s="15"/>
      <c r="IF227" s="15"/>
      <c r="IG227" s="15"/>
      <c r="IH227" s="15"/>
      <c r="II227" s="15"/>
      <c r="IJ227" s="15"/>
      <c r="IK227" s="15"/>
      <c r="IL227" s="15"/>
      <c r="IM227" s="15"/>
      <c r="IN227" s="15"/>
      <c r="IO227" s="15"/>
      <c r="IP227" s="15"/>
      <c r="IQ227" s="15"/>
      <c r="IR227" s="15"/>
      <c r="IS227" s="15"/>
      <c r="IT227" s="15"/>
      <c r="IU227" s="15"/>
      <c r="IV227" s="15"/>
    </row>
    <row r="228" spans="1:256" s="119" customFormat="1" ht="9.75" customHeight="1">
      <c r="A228" s="377"/>
      <c r="B228" s="202"/>
      <c r="C228" s="203"/>
      <c r="D228" s="251"/>
      <c r="E228" s="203"/>
      <c r="F228" s="251"/>
      <c r="G228" s="30"/>
      <c r="H228" s="123"/>
      <c r="I228" s="28"/>
      <c r="J228" s="28"/>
      <c r="K228" s="28"/>
      <c r="L228" s="28"/>
      <c r="M228" s="28"/>
      <c r="N228" s="28"/>
      <c r="O228" s="80"/>
      <c r="P228" s="80"/>
      <c r="Q228" s="15"/>
      <c r="R228" s="149"/>
      <c r="S228" s="15"/>
      <c r="T228" s="15"/>
      <c r="U228" s="149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  <c r="DX228" s="15"/>
      <c r="DY228" s="15"/>
      <c r="DZ228" s="15"/>
      <c r="EA228" s="15"/>
      <c r="EB228" s="15"/>
      <c r="EC228" s="15"/>
      <c r="ED228" s="15"/>
      <c r="EE228" s="15"/>
      <c r="EF228" s="15"/>
      <c r="EG228" s="15"/>
      <c r="EH228" s="15"/>
      <c r="EI228" s="15"/>
      <c r="EJ228" s="15"/>
      <c r="EK228" s="15"/>
      <c r="EL228" s="15"/>
      <c r="EM228" s="15"/>
      <c r="EN228" s="15"/>
      <c r="EO228" s="15"/>
      <c r="EP228" s="15"/>
      <c r="EQ228" s="15"/>
      <c r="ER228" s="15"/>
      <c r="ES228" s="15"/>
      <c r="ET228" s="15"/>
      <c r="EU228" s="15"/>
      <c r="EV228" s="15"/>
      <c r="EW228" s="15"/>
      <c r="EX228" s="15"/>
      <c r="EY228" s="15"/>
      <c r="EZ228" s="15"/>
      <c r="FA228" s="15"/>
      <c r="FB228" s="15"/>
      <c r="FC228" s="15"/>
      <c r="FD228" s="15"/>
      <c r="FE228" s="15"/>
      <c r="FF228" s="15"/>
      <c r="FG228" s="15"/>
      <c r="FH228" s="15"/>
      <c r="FI228" s="15"/>
      <c r="FJ228" s="15"/>
      <c r="FK228" s="15"/>
      <c r="FL228" s="15"/>
      <c r="FM228" s="15"/>
      <c r="FN228" s="15"/>
      <c r="FO228" s="15"/>
      <c r="FP228" s="15"/>
      <c r="FQ228" s="15"/>
      <c r="FR228" s="15"/>
      <c r="FS228" s="15"/>
      <c r="FT228" s="15"/>
      <c r="FU228" s="15"/>
      <c r="FV228" s="15"/>
      <c r="FW228" s="15"/>
      <c r="FX228" s="15"/>
      <c r="FY228" s="15"/>
      <c r="FZ228" s="15"/>
      <c r="GA228" s="15"/>
      <c r="GB228" s="15"/>
      <c r="GC228" s="15"/>
      <c r="GD228" s="15"/>
      <c r="GE228" s="15"/>
      <c r="GF228" s="15"/>
      <c r="GG228" s="15"/>
      <c r="GH228" s="15"/>
      <c r="GI228" s="15"/>
      <c r="GJ228" s="15"/>
      <c r="GK228" s="15"/>
      <c r="GL228" s="15"/>
      <c r="GM228" s="15"/>
      <c r="GN228" s="15"/>
      <c r="GO228" s="15"/>
      <c r="GP228" s="15"/>
      <c r="GQ228" s="15"/>
      <c r="GR228" s="15"/>
      <c r="GS228" s="15"/>
      <c r="GT228" s="15"/>
      <c r="GU228" s="15"/>
      <c r="GV228" s="15"/>
      <c r="GW228" s="15"/>
      <c r="GX228" s="15"/>
      <c r="GY228" s="15"/>
      <c r="GZ228" s="15"/>
      <c r="HA228" s="15"/>
      <c r="HB228" s="15"/>
      <c r="HC228" s="15"/>
      <c r="HD228" s="15"/>
      <c r="HE228" s="15"/>
      <c r="HF228" s="15"/>
      <c r="HG228" s="15"/>
      <c r="HH228" s="15"/>
      <c r="HI228" s="15"/>
      <c r="HJ228" s="15"/>
      <c r="HK228" s="15"/>
      <c r="HL228" s="15"/>
      <c r="HM228" s="15"/>
      <c r="HN228" s="15"/>
      <c r="HO228" s="15"/>
      <c r="HP228" s="15"/>
      <c r="HQ228" s="15"/>
      <c r="HR228" s="15"/>
      <c r="HS228" s="15"/>
      <c r="HT228" s="15"/>
      <c r="HU228" s="15"/>
      <c r="HV228" s="15"/>
      <c r="HW228" s="15"/>
      <c r="HX228" s="15"/>
      <c r="HY228" s="15"/>
      <c r="HZ228" s="15"/>
      <c r="IA228" s="15"/>
      <c r="IB228" s="15"/>
      <c r="IC228" s="15"/>
      <c r="ID228" s="15"/>
      <c r="IE228" s="15"/>
      <c r="IF228" s="15"/>
      <c r="IG228" s="15"/>
      <c r="IH228" s="15"/>
      <c r="II228" s="15"/>
      <c r="IJ228" s="15"/>
      <c r="IK228" s="15"/>
      <c r="IL228" s="15"/>
      <c r="IM228" s="15"/>
      <c r="IN228" s="15"/>
      <c r="IO228" s="15"/>
      <c r="IP228" s="15"/>
      <c r="IQ228" s="15"/>
      <c r="IR228" s="15"/>
      <c r="IS228" s="15"/>
      <c r="IT228" s="15"/>
      <c r="IU228" s="15"/>
      <c r="IV228" s="15"/>
    </row>
    <row r="229" spans="1:256" s="119" customFormat="1" ht="25.5" customHeight="1">
      <c r="A229" s="7" t="s">
        <v>1006</v>
      </c>
      <c r="B229" s="7" t="s">
        <v>1007</v>
      </c>
      <c r="C229" s="5" t="s">
        <v>1008</v>
      </c>
      <c r="D229" s="51" t="s">
        <v>50</v>
      </c>
      <c r="E229" s="58" t="s">
        <v>52</v>
      </c>
      <c r="F229" s="5" t="s">
        <v>978</v>
      </c>
      <c r="G229" s="50" t="s">
        <v>53</v>
      </c>
      <c r="H229" s="123"/>
      <c r="I229" s="28"/>
      <c r="J229" s="28"/>
      <c r="K229" s="28"/>
      <c r="L229" s="28"/>
      <c r="M229" s="28"/>
      <c r="N229" s="28"/>
      <c r="O229" s="80"/>
      <c r="P229" s="80"/>
      <c r="Q229" s="15"/>
      <c r="R229" s="149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  <c r="DX229" s="15"/>
      <c r="DY229" s="15"/>
      <c r="DZ229" s="15"/>
      <c r="EA229" s="15"/>
      <c r="EB229" s="15"/>
      <c r="EC229" s="15"/>
      <c r="ED229" s="15"/>
      <c r="EE229" s="15"/>
      <c r="EF229" s="15"/>
      <c r="EG229" s="15"/>
      <c r="EH229" s="15"/>
      <c r="EI229" s="15"/>
      <c r="EJ229" s="15"/>
      <c r="EK229" s="15"/>
      <c r="EL229" s="15"/>
      <c r="EM229" s="15"/>
      <c r="EN229" s="15"/>
      <c r="EO229" s="15"/>
      <c r="EP229" s="15"/>
      <c r="EQ229" s="15"/>
      <c r="ER229" s="15"/>
      <c r="ES229" s="15"/>
      <c r="ET229" s="15"/>
      <c r="EU229" s="15"/>
      <c r="EV229" s="15"/>
      <c r="EW229" s="15"/>
      <c r="EX229" s="15"/>
      <c r="EY229" s="15"/>
      <c r="EZ229" s="15"/>
      <c r="FA229" s="15"/>
      <c r="FB229" s="15"/>
      <c r="FC229" s="15"/>
      <c r="FD229" s="15"/>
      <c r="FE229" s="15"/>
      <c r="FF229" s="15"/>
      <c r="FG229" s="15"/>
      <c r="FH229" s="15"/>
      <c r="FI229" s="15"/>
      <c r="FJ229" s="15"/>
      <c r="FK229" s="15"/>
      <c r="FL229" s="15"/>
      <c r="FM229" s="15"/>
      <c r="FN229" s="15"/>
      <c r="FO229" s="15"/>
      <c r="FP229" s="15"/>
      <c r="FQ229" s="15"/>
      <c r="FR229" s="15"/>
      <c r="FS229" s="15"/>
      <c r="FT229" s="15"/>
      <c r="FU229" s="15"/>
      <c r="FV229" s="15"/>
      <c r="FW229" s="15"/>
      <c r="FX229" s="15"/>
      <c r="FY229" s="15"/>
      <c r="FZ229" s="15"/>
      <c r="GA229" s="15"/>
      <c r="GB229" s="15"/>
      <c r="GC229" s="15"/>
      <c r="GD229" s="15"/>
      <c r="GE229" s="15"/>
      <c r="GF229" s="15"/>
      <c r="GG229" s="15"/>
      <c r="GH229" s="15"/>
      <c r="GI229" s="15"/>
      <c r="GJ229" s="15"/>
      <c r="GK229" s="15"/>
      <c r="GL229" s="15"/>
      <c r="GM229" s="15"/>
      <c r="GN229" s="15"/>
      <c r="GO229" s="15"/>
      <c r="GP229" s="15"/>
      <c r="GQ229" s="15"/>
      <c r="GR229" s="15"/>
      <c r="GS229" s="15"/>
      <c r="GT229" s="15"/>
      <c r="GU229" s="15"/>
      <c r="GV229" s="15"/>
      <c r="GW229" s="15"/>
      <c r="GX229" s="15"/>
      <c r="GY229" s="15"/>
      <c r="GZ229" s="15"/>
      <c r="HA229" s="15"/>
      <c r="HB229" s="15"/>
      <c r="HC229" s="15"/>
      <c r="HD229" s="15"/>
      <c r="HE229" s="15"/>
      <c r="HF229" s="15"/>
      <c r="HG229" s="15"/>
      <c r="HH229" s="15"/>
      <c r="HI229" s="15"/>
      <c r="HJ229" s="15"/>
      <c r="HK229" s="15"/>
      <c r="HL229" s="15"/>
      <c r="HM229" s="15"/>
      <c r="HN229" s="15"/>
      <c r="HO229" s="15"/>
      <c r="HP229" s="15"/>
      <c r="HQ229" s="15"/>
      <c r="HR229" s="15"/>
      <c r="HS229" s="15"/>
      <c r="HT229" s="15"/>
      <c r="HU229" s="15"/>
      <c r="HV229" s="15"/>
      <c r="HW229" s="15"/>
      <c r="HX229" s="15"/>
      <c r="HY229" s="15"/>
      <c r="HZ229" s="15"/>
      <c r="IA229" s="15"/>
      <c r="IB229" s="15"/>
      <c r="IC229" s="15"/>
      <c r="ID229" s="15"/>
      <c r="IE229" s="15"/>
      <c r="IF229" s="15"/>
      <c r="IG229" s="15"/>
      <c r="IH229" s="15"/>
      <c r="II229" s="15"/>
      <c r="IJ229" s="15"/>
      <c r="IK229" s="15"/>
      <c r="IL229" s="15"/>
      <c r="IM229" s="15"/>
      <c r="IN229" s="15"/>
      <c r="IO229" s="15"/>
      <c r="IP229" s="15"/>
      <c r="IQ229" s="15"/>
      <c r="IR229" s="15"/>
      <c r="IS229" s="15"/>
      <c r="IT229" s="15"/>
      <c r="IU229" s="15"/>
      <c r="IV229" s="15"/>
    </row>
    <row r="230" spans="1:256" s="119" customFormat="1" ht="12.75">
      <c r="A230" s="241">
        <v>40</v>
      </c>
      <c r="B230" s="241">
        <v>3315</v>
      </c>
      <c r="C230" s="259" t="s">
        <v>569</v>
      </c>
      <c r="D230" s="168">
        <v>550</v>
      </c>
      <c r="E230" s="442">
        <v>0</v>
      </c>
      <c r="F230" s="259">
        <v>0</v>
      </c>
      <c r="G230" s="163">
        <v>0</v>
      </c>
      <c r="H230" s="123"/>
      <c r="I230" s="28"/>
      <c r="J230" s="28"/>
      <c r="K230" s="28"/>
      <c r="L230" s="28"/>
      <c r="M230" s="28"/>
      <c r="N230" s="28"/>
      <c r="O230" s="80"/>
      <c r="P230" s="80"/>
      <c r="Q230" s="15"/>
      <c r="R230" s="149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  <c r="DX230" s="15"/>
      <c r="DY230" s="15"/>
      <c r="DZ230" s="15"/>
      <c r="EA230" s="15"/>
      <c r="EB230" s="15"/>
      <c r="EC230" s="15"/>
      <c r="ED230" s="15"/>
      <c r="EE230" s="15"/>
      <c r="EF230" s="15"/>
      <c r="EG230" s="15"/>
      <c r="EH230" s="15"/>
      <c r="EI230" s="15"/>
      <c r="EJ230" s="15"/>
      <c r="EK230" s="15"/>
      <c r="EL230" s="15"/>
      <c r="EM230" s="15"/>
      <c r="EN230" s="15"/>
      <c r="EO230" s="15"/>
      <c r="EP230" s="15"/>
      <c r="EQ230" s="15"/>
      <c r="ER230" s="15"/>
      <c r="ES230" s="15"/>
      <c r="ET230" s="15"/>
      <c r="EU230" s="15"/>
      <c r="EV230" s="15"/>
      <c r="EW230" s="15"/>
      <c r="EX230" s="15"/>
      <c r="EY230" s="15"/>
      <c r="EZ230" s="15"/>
      <c r="FA230" s="15"/>
      <c r="FB230" s="15"/>
      <c r="FC230" s="15"/>
      <c r="FD230" s="15"/>
      <c r="FE230" s="15"/>
      <c r="FF230" s="15"/>
      <c r="FG230" s="15"/>
      <c r="FH230" s="15"/>
      <c r="FI230" s="15"/>
      <c r="FJ230" s="15"/>
      <c r="FK230" s="15"/>
      <c r="FL230" s="15"/>
      <c r="FM230" s="15"/>
      <c r="FN230" s="15"/>
      <c r="FO230" s="15"/>
      <c r="FP230" s="15"/>
      <c r="FQ230" s="15"/>
      <c r="FR230" s="15"/>
      <c r="FS230" s="15"/>
      <c r="FT230" s="15"/>
      <c r="FU230" s="15"/>
      <c r="FV230" s="15"/>
      <c r="FW230" s="15"/>
      <c r="FX230" s="15"/>
      <c r="FY230" s="15"/>
      <c r="FZ230" s="15"/>
      <c r="GA230" s="15"/>
      <c r="GB230" s="15"/>
      <c r="GC230" s="15"/>
      <c r="GD230" s="15"/>
      <c r="GE230" s="15"/>
      <c r="GF230" s="15"/>
      <c r="GG230" s="15"/>
      <c r="GH230" s="15"/>
      <c r="GI230" s="15"/>
      <c r="GJ230" s="15"/>
      <c r="GK230" s="15"/>
      <c r="GL230" s="15"/>
      <c r="GM230" s="15"/>
      <c r="GN230" s="15"/>
      <c r="GO230" s="15"/>
      <c r="GP230" s="15"/>
      <c r="GQ230" s="15"/>
      <c r="GR230" s="15"/>
      <c r="GS230" s="15"/>
      <c r="GT230" s="15"/>
      <c r="GU230" s="15"/>
      <c r="GV230" s="15"/>
      <c r="GW230" s="15"/>
      <c r="GX230" s="15"/>
      <c r="GY230" s="15"/>
      <c r="GZ230" s="15"/>
      <c r="HA230" s="15"/>
      <c r="HB230" s="15"/>
      <c r="HC230" s="15"/>
      <c r="HD230" s="15"/>
      <c r="HE230" s="15"/>
      <c r="HF230" s="15"/>
      <c r="HG230" s="15"/>
      <c r="HH230" s="15"/>
      <c r="HI230" s="15"/>
      <c r="HJ230" s="15"/>
      <c r="HK230" s="15"/>
      <c r="HL230" s="15"/>
      <c r="HM230" s="15"/>
      <c r="HN230" s="15"/>
      <c r="HO230" s="15"/>
      <c r="HP230" s="15"/>
      <c r="HQ230" s="15"/>
      <c r="HR230" s="15"/>
      <c r="HS230" s="15"/>
      <c r="HT230" s="15"/>
      <c r="HU230" s="15"/>
      <c r="HV230" s="15"/>
      <c r="HW230" s="15"/>
      <c r="HX230" s="15"/>
      <c r="HY230" s="15"/>
      <c r="HZ230" s="15"/>
      <c r="IA230" s="15"/>
      <c r="IB230" s="15"/>
      <c r="IC230" s="15"/>
      <c r="ID230" s="15"/>
      <c r="IE230" s="15"/>
      <c r="IF230" s="15"/>
      <c r="IG230" s="15"/>
      <c r="IH230" s="15"/>
      <c r="II230" s="15"/>
      <c r="IJ230" s="15"/>
      <c r="IK230" s="15"/>
      <c r="IL230" s="15"/>
      <c r="IM230" s="15"/>
      <c r="IN230" s="15"/>
      <c r="IO230" s="15"/>
      <c r="IP230" s="15"/>
      <c r="IQ230" s="15"/>
      <c r="IR230" s="15"/>
      <c r="IS230" s="15"/>
      <c r="IT230" s="15"/>
      <c r="IU230" s="15"/>
      <c r="IV230" s="15"/>
    </row>
    <row r="231" spans="1:256" s="119" customFormat="1" ht="12.75">
      <c r="A231" s="197"/>
      <c r="B231" s="214"/>
      <c r="C231" s="213" t="s">
        <v>384</v>
      </c>
      <c r="D231" s="509">
        <f>SUM(D230:D230)</f>
        <v>550</v>
      </c>
      <c r="E231" s="509">
        <f>SUM(E230:E230)</f>
        <v>0</v>
      </c>
      <c r="F231" s="509">
        <f>SUM(F230:F230)</f>
        <v>0</v>
      </c>
      <c r="G231" s="118">
        <f>G230</f>
        <v>0</v>
      </c>
      <c r="H231" s="123"/>
      <c r="I231" s="28"/>
      <c r="J231" s="28"/>
      <c r="K231" s="28"/>
      <c r="L231" s="28"/>
      <c r="M231" s="28"/>
      <c r="N231" s="28"/>
      <c r="O231" s="80"/>
      <c r="P231" s="80"/>
      <c r="Q231" s="15"/>
      <c r="R231" s="149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  <c r="DX231" s="15"/>
      <c r="DY231" s="15"/>
      <c r="DZ231" s="15"/>
      <c r="EA231" s="15"/>
      <c r="EB231" s="15"/>
      <c r="EC231" s="15"/>
      <c r="ED231" s="15"/>
      <c r="EE231" s="15"/>
      <c r="EF231" s="15"/>
      <c r="EG231" s="15"/>
      <c r="EH231" s="15"/>
      <c r="EI231" s="15"/>
      <c r="EJ231" s="15"/>
      <c r="EK231" s="15"/>
      <c r="EL231" s="15"/>
      <c r="EM231" s="15"/>
      <c r="EN231" s="15"/>
      <c r="EO231" s="15"/>
      <c r="EP231" s="15"/>
      <c r="EQ231" s="15"/>
      <c r="ER231" s="15"/>
      <c r="ES231" s="15"/>
      <c r="ET231" s="15"/>
      <c r="EU231" s="15"/>
      <c r="EV231" s="15"/>
      <c r="EW231" s="15"/>
      <c r="EX231" s="15"/>
      <c r="EY231" s="15"/>
      <c r="EZ231" s="15"/>
      <c r="FA231" s="15"/>
      <c r="FB231" s="15"/>
      <c r="FC231" s="15"/>
      <c r="FD231" s="15"/>
      <c r="FE231" s="15"/>
      <c r="FF231" s="15"/>
      <c r="FG231" s="15"/>
      <c r="FH231" s="15"/>
      <c r="FI231" s="15"/>
      <c r="FJ231" s="15"/>
      <c r="FK231" s="15"/>
      <c r="FL231" s="15"/>
      <c r="FM231" s="15"/>
      <c r="FN231" s="15"/>
      <c r="FO231" s="15"/>
      <c r="FP231" s="15"/>
      <c r="FQ231" s="15"/>
      <c r="FR231" s="15"/>
      <c r="FS231" s="15"/>
      <c r="FT231" s="15"/>
      <c r="FU231" s="15"/>
      <c r="FV231" s="15"/>
      <c r="FW231" s="15"/>
      <c r="FX231" s="15"/>
      <c r="FY231" s="15"/>
      <c r="FZ231" s="15"/>
      <c r="GA231" s="15"/>
      <c r="GB231" s="15"/>
      <c r="GC231" s="15"/>
      <c r="GD231" s="15"/>
      <c r="GE231" s="15"/>
      <c r="GF231" s="15"/>
      <c r="GG231" s="15"/>
      <c r="GH231" s="15"/>
      <c r="GI231" s="15"/>
      <c r="GJ231" s="15"/>
      <c r="GK231" s="15"/>
      <c r="GL231" s="15"/>
      <c r="GM231" s="15"/>
      <c r="GN231" s="15"/>
      <c r="GO231" s="15"/>
      <c r="GP231" s="15"/>
      <c r="GQ231" s="15"/>
      <c r="GR231" s="15"/>
      <c r="GS231" s="15"/>
      <c r="GT231" s="15"/>
      <c r="GU231" s="15"/>
      <c r="GV231" s="15"/>
      <c r="GW231" s="15"/>
      <c r="GX231" s="15"/>
      <c r="GY231" s="15"/>
      <c r="GZ231" s="15"/>
      <c r="HA231" s="15"/>
      <c r="HB231" s="15"/>
      <c r="HC231" s="15"/>
      <c r="HD231" s="15"/>
      <c r="HE231" s="15"/>
      <c r="HF231" s="15"/>
      <c r="HG231" s="15"/>
      <c r="HH231" s="15"/>
      <c r="HI231" s="15"/>
      <c r="HJ231" s="15"/>
      <c r="HK231" s="15"/>
      <c r="HL231" s="15"/>
      <c r="HM231" s="15"/>
      <c r="HN231" s="15"/>
      <c r="HO231" s="15"/>
      <c r="HP231" s="15"/>
      <c r="HQ231" s="15"/>
      <c r="HR231" s="15"/>
      <c r="HS231" s="15"/>
      <c r="HT231" s="15"/>
      <c r="HU231" s="15"/>
      <c r="HV231" s="15"/>
      <c r="HW231" s="15"/>
      <c r="HX231" s="15"/>
      <c r="HY231" s="15"/>
      <c r="HZ231" s="15"/>
      <c r="IA231" s="15"/>
      <c r="IB231" s="15"/>
      <c r="IC231" s="15"/>
      <c r="ID231" s="15"/>
      <c r="IE231" s="15"/>
      <c r="IF231" s="15"/>
      <c r="IG231" s="15"/>
      <c r="IH231" s="15"/>
      <c r="II231" s="15"/>
      <c r="IJ231" s="15"/>
      <c r="IK231" s="15"/>
      <c r="IL231" s="15"/>
      <c r="IM231" s="15"/>
      <c r="IN231" s="15"/>
      <c r="IO231" s="15"/>
      <c r="IP231" s="15"/>
      <c r="IQ231" s="15"/>
      <c r="IR231" s="15"/>
      <c r="IS231" s="15"/>
      <c r="IT231" s="15"/>
      <c r="IU231" s="15"/>
      <c r="IV231" s="15"/>
    </row>
    <row r="232" spans="1:256" s="119" customFormat="1" ht="12.75">
      <c r="A232" s="16"/>
      <c r="B232" s="67"/>
      <c r="C232" s="201"/>
      <c r="D232" s="610"/>
      <c r="E232" s="610"/>
      <c r="F232" s="610"/>
      <c r="G232" s="30"/>
      <c r="H232" s="123"/>
      <c r="I232" s="28"/>
      <c r="J232" s="28"/>
      <c r="K232" s="28"/>
      <c r="L232" s="28"/>
      <c r="M232" s="28"/>
      <c r="N232" s="28"/>
      <c r="O232" s="80"/>
      <c r="P232" s="80"/>
      <c r="Q232" s="15"/>
      <c r="R232" s="149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  <c r="DX232" s="15"/>
      <c r="DY232" s="15"/>
      <c r="DZ232" s="15"/>
      <c r="EA232" s="15"/>
      <c r="EB232" s="15"/>
      <c r="EC232" s="15"/>
      <c r="ED232" s="15"/>
      <c r="EE232" s="15"/>
      <c r="EF232" s="15"/>
      <c r="EG232" s="15"/>
      <c r="EH232" s="15"/>
      <c r="EI232" s="15"/>
      <c r="EJ232" s="15"/>
      <c r="EK232" s="15"/>
      <c r="EL232" s="15"/>
      <c r="EM232" s="15"/>
      <c r="EN232" s="15"/>
      <c r="EO232" s="15"/>
      <c r="EP232" s="15"/>
      <c r="EQ232" s="15"/>
      <c r="ER232" s="15"/>
      <c r="ES232" s="15"/>
      <c r="ET232" s="15"/>
      <c r="EU232" s="15"/>
      <c r="EV232" s="15"/>
      <c r="EW232" s="15"/>
      <c r="EX232" s="15"/>
      <c r="EY232" s="15"/>
      <c r="EZ232" s="15"/>
      <c r="FA232" s="15"/>
      <c r="FB232" s="15"/>
      <c r="FC232" s="15"/>
      <c r="FD232" s="15"/>
      <c r="FE232" s="15"/>
      <c r="FF232" s="15"/>
      <c r="FG232" s="15"/>
      <c r="FH232" s="15"/>
      <c r="FI232" s="15"/>
      <c r="FJ232" s="15"/>
      <c r="FK232" s="15"/>
      <c r="FL232" s="15"/>
      <c r="FM232" s="15"/>
      <c r="FN232" s="15"/>
      <c r="FO232" s="15"/>
      <c r="FP232" s="15"/>
      <c r="FQ232" s="15"/>
      <c r="FR232" s="15"/>
      <c r="FS232" s="15"/>
      <c r="FT232" s="15"/>
      <c r="FU232" s="15"/>
      <c r="FV232" s="15"/>
      <c r="FW232" s="15"/>
      <c r="FX232" s="15"/>
      <c r="FY232" s="15"/>
      <c r="FZ232" s="15"/>
      <c r="GA232" s="15"/>
      <c r="GB232" s="15"/>
      <c r="GC232" s="15"/>
      <c r="GD232" s="15"/>
      <c r="GE232" s="15"/>
      <c r="GF232" s="15"/>
      <c r="GG232" s="15"/>
      <c r="GH232" s="15"/>
      <c r="GI232" s="15"/>
      <c r="GJ232" s="15"/>
      <c r="GK232" s="15"/>
      <c r="GL232" s="15"/>
      <c r="GM232" s="15"/>
      <c r="GN232" s="15"/>
      <c r="GO232" s="15"/>
      <c r="GP232" s="15"/>
      <c r="GQ232" s="15"/>
      <c r="GR232" s="15"/>
      <c r="GS232" s="15"/>
      <c r="GT232" s="15"/>
      <c r="GU232" s="15"/>
      <c r="GV232" s="15"/>
      <c r="GW232" s="15"/>
      <c r="GX232" s="15"/>
      <c r="GY232" s="15"/>
      <c r="GZ232" s="15"/>
      <c r="HA232" s="15"/>
      <c r="HB232" s="15"/>
      <c r="HC232" s="15"/>
      <c r="HD232" s="15"/>
      <c r="HE232" s="15"/>
      <c r="HF232" s="15"/>
      <c r="HG232" s="15"/>
      <c r="HH232" s="15"/>
      <c r="HI232" s="15"/>
      <c r="HJ232" s="15"/>
      <c r="HK232" s="15"/>
      <c r="HL232" s="15"/>
      <c r="HM232" s="15"/>
      <c r="HN232" s="15"/>
      <c r="HO232" s="15"/>
      <c r="HP232" s="15"/>
      <c r="HQ232" s="15"/>
      <c r="HR232" s="15"/>
      <c r="HS232" s="15"/>
      <c r="HT232" s="15"/>
      <c r="HU232" s="15"/>
      <c r="HV232" s="15"/>
      <c r="HW232" s="15"/>
      <c r="HX232" s="15"/>
      <c r="HY232" s="15"/>
      <c r="HZ232" s="15"/>
      <c r="IA232" s="15"/>
      <c r="IB232" s="15"/>
      <c r="IC232" s="15"/>
      <c r="ID232" s="15"/>
      <c r="IE232" s="15"/>
      <c r="IF232" s="15"/>
      <c r="IG232" s="15"/>
      <c r="IH232" s="15"/>
      <c r="II232" s="15"/>
      <c r="IJ232" s="15"/>
      <c r="IK232" s="15"/>
      <c r="IL232" s="15"/>
      <c r="IM232" s="15"/>
      <c r="IN232" s="15"/>
      <c r="IO232" s="15"/>
      <c r="IP232" s="15"/>
      <c r="IQ232" s="15"/>
      <c r="IR232" s="15"/>
      <c r="IS232" s="15"/>
      <c r="IT232" s="15"/>
      <c r="IU232" s="15"/>
      <c r="IV232" s="15"/>
    </row>
    <row r="233" spans="1:256" s="119" customFormat="1" ht="12.75">
      <c r="A233" s="811" t="s">
        <v>1106</v>
      </c>
      <c r="B233" s="811"/>
      <c r="C233" s="811"/>
      <c r="D233" s="811"/>
      <c r="E233" s="811"/>
      <c r="F233" s="371"/>
      <c r="G233" s="487"/>
      <c r="H233" s="123"/>
      <c r="I233" s="28"/>
      <c r="J233" s="28"/>
      <c r="K233" s="28"/>
      <c r="L233" s="28"/>
      <c r="M233" s="28"/>
      <c r="N233" s="28"/>
      <c r="O233" s="80"/>
      <c r="P233" s="80"/>
      <c r="Q233" s="15"/>
      <c r="R233" s="149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  <c r="DX233" s="15"/>
      <c r="DY233" s="15"/>
      <c r="DZ233" s="15"/>
      <c r="EA233" s="15"/>
      <c r="EB233" s="15"/>
      <c r="EC233" s="15"/>
      <c r="ED233" s="15"/>
      <c r="EE233" s="15"/>
      <c r="EF233" s="15"/>
      <c r="EG233" s="15"/>
      <c r="EH233" s="15"/>
      <c r="EI233" s="15"/>
      <c r="EJ233" s="15"/>
      <c r="EK233" s="15"/>
      <c r="EL233" s="15"/>
      <c r="EM233" s="15"/>
      <c r="EN233" s="15"/>
      <c r="EO233" s="15"/>
      <c r="EP233" s="15"/>
      <c r="EQ233" s="15"/>
      <c r="ER233" s="15"/>
      <c r="ES233" s="15"/>
      <c r="ET233" s="15"/>
      <c r="EU233" s="15"/>
      <c r="EV233" s="15"/>
      <c r="EW233" s="15"/>
      <c r="EX233" s="15"/>
      <c r="EY233" s="15"/>
      <c r="EZ233" s="15"/>
      <c r="FA233" s="15"/>
      <c r="FB233" s="15"/>
      <c r="FC233" s="15"/>
      <c r="FD233" s="15"/>
      <c r="FE233" s="15"/>
      <c r="FF233" s="15"/>
      <c r="FG233" s="15"/>
      <c r="FH233" s="15"/>
      <c r="FI233" s="15"/>
      <c r="FJ233" s="15"/>
      <c r="FK233" s="15"/>
      <c r="FL233" s="15"/>
      <c r="FM233" s="15"/>
      <c r="FN233" s="15"/>
      <c r="FO233" s="15"/>
      <c r="FP233" s="15"/>
      <c r="FQ233" s="15"/>
      <c r="FR233" s="15"/>
      <c r="FS233" s="15"/>
      <c r="FT233" s="15"/>
      <c r="FU233" s="15"/>
      <c r="FV233" s="15"/>
      <c r="FW233" s="15"/>
      <c r="FX233" s="15"/>
      <c r="FY233" s="15"/>
      <c r="FZ233" s="15"/>
      <c r="GA233" s="15"/>
      <c r="GB233" s="15"/>
      <c r="GC233" s="15"/>
      <c r="GD233" s="15"/>
      <c r="GE233" s="15"/>
      <c r="GF233" s="15"/>
      <c r="GG233" s="15"/>
      <c r="GH233" s="15"/>
      <c r="GI233" s="15"/>
      <c r="GJ233" s="15"/>
      <c r="GK233" s="15"/>
      <c r="GL233" s="15"/>
      <c r="GM233" s="15"/>
      <c r="GN233" s="15"/>
      <c r="GO233" s="15"/>
      <c r="GP233" s="15"/>
      <c r="GQ233" s="15"/>
      <c r="GR233" s="15"/>
      <c r="GS233" s="15"/>
      <c r="GT233" s="15"/>
      <c r="GU233" s="15"/>
      <c r="GV233" s="15"/>
      <c r="GW233" s="15"/>
      <c r="GX233" s="15"/>
      <c r="GY233" s="15"/>
      <c r="GZ233" s="15"/>
      <c r="HA233" s="15"/>
      <c r="HB233" s="15"/>
      <c r="HC233" s="15"/>
      <c r="HD233" s="15"/>
      <c r="HE233" s="15"/>
      <c r="HF233" s="15"/>
      <c r="HG233" s="15"/>
      <c r="HH233" s="15"/>
      <c r="HI233" s="15"/>
      <c r="HJ233" s="15"/>
      <c r="HK233" s="15"/>
      <c r="HL233" s="15"/>
      <c r="HM233" s="15"/>
      <c r="HN233" s="15"/>
      <c r="HO233" s="15"/>
      <c r="HP233" s="15"/>
      <c r="HQ233" s="15"/>
      <c r="HR233" s="15"/>
      <c r="HS233" s="15"/>
      <c r="HT233" s="15"/>
      <c r="HU233" s="15"/>
      <c r="HV233" s="15"/>
      <c r="HW233" s="15"/>
      <c r="HX233" s="15"/>
      <c r="HY233" s="15"/>
      <c r="HZ233" s="15"/>
      <c r="IA233" s="15"/>
      <c r="IB233" s="15"/>
      <c r="IC233" s="15"/>
      <c r="ID233" s="15"/>
      <c r="IE233" s="15"/>
      <c r="IF233" s="15"/>
      <c r="IG233" s="15"/>
      <c r="IH233" s="15"/>
      <c r="II233" s="15"/>
      <c r="IJ233" s="15"/>
      <c r="IK233" s="15"/>
      <c r="IL233" s="15"/>
      <c r="IM233" s="15"/>
      <c r="IN233" s="15"/>
      <c r="IO233" s="15"/>
      <c r="IP233" s="15"/>
      <c r="IQ233" s="15"/>
      <c r="IR233" s="15"/>
      <c r="IS233" s="15"/>
      <c r="IT233" s="15"/>
      <c r="IU233" s="15"/>
      <c r="IV233" s="15"/>
    </row>
    <row r="234" spans="1:256" s="119" customFormat="1" ht="12.75">
      <c r="A234" s="514"/>
      <c r="B234" s="514"/>
      <c r="C234" s="514"/>
      <c r="D234" s="514"/>
      <c r="E234" s="514"/>
      <c r="F234" s="371"/>
      <c r="G234" s="487"/>
      <c r="H234" s="123"/>
      <c r="I234" s="28"/>
      <c r="J234" s="28"/>
      <c r="K234" s="28"/>
      <c r="L234" s="28"/>
      <c r="M234" s="28"/>
      <c r="N234" s="28"/>
      <c r="O234" s="80"/>
      <c r="P234" s="80"/>
      <c r="Q234" s="15"/>
      <c r="R234" s="149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  <c r="DX234" s="15"/>
      <c r="DY234" s="15"/>
      <c r="DZ234" s="15"/>
      <c r="EA234" s="15"/>
      <c r="EB234" s="15"/>
      <c r="EC234" s="15"/>
      <c r="ED234" s="15"/>
      <c r="EE234" s="15"/>
      <c r="EF234" s="15"/>
      <c r="EG234" s="15"/>
      <c r="EH234" s="15"/>
      <c r="EI234" s="15"/>
      <c r="EJ234" s="15"/>
      <c r="EK234" s="15"/>
      <c r="EL234" s="15"/>
      <c r="EM234" s="15"/>
      <c r="EN234" s="15"/>
      <c r="EO234" s="15"/>
      <c r="EP234" s="15"/>
      <c r="EQ234" s="15"/>
      <c r="ER234" s="15"/>
      <c r="ES234" s="15"/>
      <c r="ET234" s="15"/>
      <c r="EU234" s="15"/>
      <c r="EV234" s="15"/>
      <c r="EW234" s="15"/>
      <c r="EX234" s="15"/>
      <c r="EY234" s="15"/>
      <c r="EZ234" s="15"/>
      <c r="FA234" s="15"/>
      <c r="FB234" s="15"/>
      <c r="FC234" s="15"/>
      <c r="FD234" s="15"/>
      <c r="FE234" s="15"/>
      <c r="FF234" s="15"/>
      <c r="FG234" s="15"/>
      <c r="FH234" s="15"/>
      <c r="FI234" s="15"/>
      <c r="FJ234" s="15"/>
      <c r="FK234" s="15"/>
      <c r="FL234" s="15"/>
      <c r="FM234" s="15"/>
      <c r="FN234" s="15"/>
      <c r="FO234" s="15"/>
      <c r="FP234" s="15"/>
      <c r="FQ234" s="15"/>
      <c r="FR234" s="15"/>
      <c r="FS234" s="15"/>
      <c r="FT234" s="15"/>
      <c r="FU234" s="15"/>
      <c r="FV234" s="15"/>
      <c r="FW234" s="15"/>
      <c r="FX234" s="15"/>
      <c r="FY234" s="15"/>
      <c r="FZ234" s="15"/>
      <c r="GA234" s="15"/>
      <c r="GB234" s="15"/>
      <c r="GC234" s="15"/>
      <c r="GD234" s="15"/>
      <c r="GE234" s="15"/>
      <c r="GF234" s="15"/>
      <c r="GG234" s="15"/>
      <c r="GH234" s="15"/>
      <c r="GI234" s="15"/>
      <c r="GJ234" s="15"/>
      <c r="GK234" s="15"/>
      <c r="GL234" s="15"/>
      <c r="GM234" s="15"/>
      <c r="GN234" s="15"/>
      <c r="GO234" s="15"/>
      <c r="GP234" s="15"/>
      <c r="GQ234" s="15"/>
      <c r="GR234" s="15"/>
      <c r="GS234" s="15"/>
      <c r="GT234" s="15"/>
      <c r="GU234" s="15"/>
      <c r="GV234" s="15"/>
      <c r="GW234" s="15"/>
      <c r="GX234" s="15"/>
      <c r="GY234" s="15"/>
      <c r="GZ234" s="15"/>
      <c r="HA234" s="15"/>
      <c r="HB234" s="15"/>
      <c r="HC234" s="15"/>
      <c r="HD234" s="15"/>
      <c r="HE234" s="15"/>
      <c r="HF234" s="15"/>
      <c r="HG234" s="15"/>
      <c r="HH234" s="15"/>
      <c r="HI234" s="15"/>
      <c r="HJ234" s="15"/>
      <c r="HK234" s="15"/>
      <c r="HL234" s="15"/>
      <c r="HM234" s="15"/>
      <c r="HN234" s="15"/>
      <c r="HO234" s="15"/>
      <c r="HP234" s="15"/>
      <c r="HQ234" s="15"/>
      <c r="HR234" s="15"/>
      <c r="HS234" s="15"/>
      <c r="HT234" s="15"/>
      <c r="HU234" s="15"/>
      <c r="HV234" s="15"/>
      <c r="HW234" s="15"/>
      <c r="HX234" s="15"/>
      <c r="HY234" s="15"/>
      <c r="HZ234" s="15"/>
      <c r="IA234" s="15"/>
      <c r="IB234" s="15"/>
      <c r="IC234" s="15"/>
      <c r="ID234" s="15"/>
      <c r="IE234" s="15"/>
      <c r="IF234" s="15"/>
      <c r="IG234" s="15"/>
      <c r="IH234" s="15"/>
      <c r="II234" s="15"/>
      <c r="IJ234" s="15"/>
      <c r="IK234" s="15"/>
      <c r="IL234" s="15"/>
      <c r="IM234" s="15"/>
      <c r="IN234" s="15"/>
      <c r="IO234" s="15"/>
      <c r="IP234" s="15"/>
      <c r="IQ234" s="15"/>
      <c r="IR234" s="15"/>
      <c r="IS234" s="15"/>
      <c r="IT234" s="15"/>
      <c r="IU234" s="15"/>
      <c r="IV234" s="15"/>
    </row>
    <row r="235" spans="1:256" s="119" customFormat="1" ht="24.75" customHeight="1">
      <c r="A235" s="7" t="s">
        <v>1006</v>
      </c>
      <c r="B235" s="7" t="s">
        <v>1007</v>
      </c>
      <c r="C235" s="5" t="s">
        <v>1008</v>
      </c>
      <c r="D235" s="51" t="s">
        <v>50</v>
      </c>
      <c r="E235" s="58" t="s">
        <v>52</v>
      </c>
      <c r="F235" s="5" t="s">
        <v>978</v>
      </c>
      <c r="G235" s="50" t="s">
        <v>53</v>
      </c>
      <c r="H235" s="123"/>
      <c r="I235" s="28"/>
      <c r="J235" s="28"/>
      <c r="K235" s="28"/>
      <c r="L235" s="28"/>
      <c r="M235" s="28"/>
      <c r="N235" s="28"/>
      <c r="O235" s="80"/>
      <c r="P235" s="80"/>
      <c r="Q235" s="15"/>
      <c r="R235" s="149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  <c r="DX235" s="15"/>
      <c r="DY235" s="15"/>
      <c r="DZ235" s="15"/>
      <c r="EA235" s="15"/>
      <c r="EB235" s="15"/>
      <c r="EC235" s="15"/>
      <c r="ED235" s="15"/>
      <c r="EE235" s="15"/>
      <c r="EF235" s="15"/>
      <c r="EG235" s="15"/>
      <c r="EH235" s="15"/>
      <c r="EI235" s="15"/>
      <c r="EJ235" s="15"/>
      <c r="EK235" s="15"/>
      <c r="EL235" s="15"/>
      <c r="EM235" s="15"/>
      <c r="EN235" s="15"/>
      <c r="EO235" s="15"/>
      <c r="EP235" s="15"/>
      <c r="EQ235" s="15"/>
      <c r="ER235" s="15"/>
      <c r="ES235" s="15"/>
      <c r="ET235" s="15"/>
      <c r="EU235" s="15"/>
      <c r="EV235" s="15"/>
      <c r="EW235" s="15"/>
      <c r="EX235" s="15"/>
      <c r="EY235" s="15"/>
      <c r="EZ235" s="15"/>
      <c r="FA235" s="15"/>
      <c r="FB235" s="15"/>
      <c r="FC235" s="15"/>
      <c r="FD235" s="15"/>
      <c r="FE235" s="15"/>
      <c r="FF235" s="15"/>
      <c r="FG235" s="15"/>
      <c r="FH235" s="15"/>
      <c r="FI235" s="15"/>
      <c r="FJ235" s="15"/>
      <c r="FK235" s="15"/>
      <c r="FL235" s="15"/>
      <c r="FM235" s="15"/>
      <c r="FN235" s="15"/>
      <c r="FO235" s="15"/>
      <c r="FP235" s="15"/>
      <c r="FQ235" s="15"/>
      <c r="FR235" s="15"/>
      <c r="FS235" s="15"/>
      <c r="FT235" s="15"/>
      <c r="FU235" s="15"/>
      <c r="FV235" s="15"/>
      <c r="FW235" s="15"/>
      <c r="FX235" s="15"/>
      <c r="FY235" s="15"/>
      <c r="FZ235" s="15"/>
      <c r="GA235" s="15"/>
      <c r="GB235" s="15"/>
      <c r="GC235" s="15"/>
      <c r="GD235" s="15"/>
      <c r="GE235" s="15"/>
      <c r="GF235" s="15"/>
      <c r="GG235" s="15"/>
      <c r="GH235" s="15"/>
      <c r="GI235" s="15"/>
      <c r="GJ235" s="15"/>
      <c r="GK235" s="15"/>
      <c r="GL235" s="15"/>
      <c r="GM235" s="15"/>
      <c r="GN235" s="15"/>
      <c r="GO235" s="15"/>
      <c r="GP235" s="15"/>
      <c r="GQ235" s="15"/>
      <c r="GR235" s="15"/>
      <c r="GS235" s="15"/>
      <c r="GT235" s="15"/>
      <c r="GU235" s="15"/>
      <c r="GV235" s="15"/>
      <c r="GW235" s="15"/>
      <c r="GX235" s="15"/>
      <c r="GY235" s="15"/>
      <c r="GZ235" s="15"/>
      <c r="HA235" s="15"/>
      <c r="HB235" s="15"/>
      <c r="HC235" s="15"/>
      <c r="HD235" s="15"/>
      <c r="HE235" s="15"/>
      <c r="HF235" s="15"/>
      <c r="HG235" s="15"/>
      <c r="HH235" s="15"/>
      <c r="HI235" s="15"/>
      <c r="HJ235" s="15"/>
      <c r="HK235" s="15"/>
      <c r="HL235" s="15"/>
      <c r="HM235" s="15"/>
      <c r="HN235" s="15"/>
      <c r="HO235" s="15"/>
      <c r="HP235" s="15"/>
      <c r="HQ235" s="15"/>
      <c r="HR235" s="15"/>
      <c r="HS235" s="15"/>
      <c r="HT235" s="15"/>
      <c r="HU235" s="15"/>
      <c r="HV235" s="15"/>
      <c r="HW235" s="15"/>
      <c r="HX235" s="15"/>
      <c r="HY235" s="15"/>
      <c r="HZ235" s="15"/>
      <c r="IA235" s="15"/>
      <c r="IB235" s="15"/>
      <c r="IC235" s="15"/>
      <c r="ID235" s="15"/>
      <c r="IE235" s="15"/>
      <c r="IF235" s="15"/>
      <c r="IG235" s="15"/>
      <c r="IH235" s="15"/>
      <c r="II235" s="15"/>
      <c r="IJ235" s="15"/>
      <c r="IK235" s="15"/>
      <c r="IL235" s="15"/>
      <c r="IM235" s="15"/>
      <c r="IN235" s="15"/>
      <c r="IO235" s="15"/>
      <c r="IP235" s="15"/>
      <c r="IQ235" s="15"/>
      <c r="IR235" s="15"/>
      <c r="IS235" s="15"/>
      <c r="IT235" s="15"/>
      <c r="IU235" s="15"/>
      <c r="IV235" s="15"/>
    </row>
    <row r="236" spans="1:256" s="119" customFormat="1" ht="25.5">
      <c r="A236" s="145">
        <v>40</v>
      </c>
      <c r="B236" s="141" t="s">
        <v>1104</v>
      </c>
      <c r="C236" s="360" t="s">
        <v>1107</v>
      </c>
      <c r="D236" s="470">
        <v>0</v>
      </c>
      <c r="E236" s="298">
        <v>26799</v>
      </c>
      <c r="F236" s="298">
        <v>10000</v>
      </c>
      <c r="G236" s="174">
        <f>F236/E236*100</f>
        <v>37.31482518004403</v>
      </c>
      <c r="H236" s="123"/>
      <c r="I236" s="28"/>
      <c r="J236" s="28"/>
      <c r="K236" s="28"/>
      <c r="L236" s="28"/>
      <c r="M236" s="28"/>
      <c r="N236" s="28"/>
      <c r="O236" s="80"/>
      <c r="P236" s="80"/>
      <c r="Q236" s="15"/>
      <c r="R236" s="149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  <c r="DX236" s="15"/>
      <c r="DY236" s="15"/>
      <c r="DZ236" s="15"/>
      <c r="EA236" s="15"/>
      <c r="EB236" s="15"/>
      <c r="EC236" s="15"/>
      <c r="ED236" s="15"/>
      <c r="EE236" s="15"/>
      <c r="EF236" s="15"/>
      <c r="EG236" s="15"/>
      <c r="EH236" s="15"/>
      <c r="EI236" s="15"/>
      <c r="EJ236" s="15"/>
      <c r="EK236" s="15"/>
      <c r="EL236" s="15"/>
      <c r="EM236" s="15"/>
      <c r="EN236" s="15"/>
      <c r="EO236" s="15"/>
      <c r="EP236" s="15"/>
      <c r="EQ236" s="15"/>
      <c r="ER236" s="15"/>
      <c r="ES236" s="15"/>
      <c r="ET236" s="15"/>
      <c r="EU236" s="15"/>
      <c r="EV236" s="15"/>
      <c r="EW236" s="15"/>
      <c r="EX236" s="15"/>
      <c r="EY236" s="15"/>
      <c r="EZ236" s="15"/>
      <c r="FA236" s="15"/>
      <c r="FB236" s="15"/>
      <c r="FC236" s="15"/>
      <c r="FD236" s="15"/>
      <c r="FE236" s="15"/>
      <c r="FF236" s="15"/>
      <c r="FG236" s="15"/>
      <c r="FH236" s="15"/>
      <c r="FI236" s="15"/>
      <c r="FJ236" s="15"/>
      <c r="FK236" s="15"/>
      <c r="FL236" s="15"/>
      <c r="FM236" s="15"/>
      <c r="FN236" s="15"/>
      <c r="FO236" s="15"/>
      <c r="FP236" s="15"/>
      <c r="FQ236" s="15"/>
      <c r="FR236" s="15"/>
      <c r="FS236" s="15"/>
      <c r="FT236" s="15"/>
      <c r="FU236" s="15"/>
      <c r="FV236" s="15"/>
      <c r="FW236" s="15"/>
      <c r="FX236" s="15"/>
      <c r="FY236" s="15"/>
      <c r="FZ236" s="15"/>
      <c r="GA236" s="15"/>
      <c r="GB236" s="15"/>
      <c r="GC236" s="15"/>
      <c r="GD236" s="15"/>
      <c r="GE236" s="15"/>
      <c r="GF236" s="15"/>
      <c r="GG236" s="15"/>
      <c r="GH236" s="15"/>
      <c r="GI236" s="15"/>
      <c r="GJ236" s="15"/>
      <c r="GK236" s="15"/>
      <c r="GL236" s="15"/>
      <c r="GM236" s="15"/>
      <c r="GN236" s="15"/>
      <c r="GO236" s="15"/>
      <c r="GP236" s="15"/>
      <c r="GQ236" s="15"/>
      <c r="GR236" s="15"/>
      <c r="GS236" s="15"/>
      <c r="GT236" s="15"/>
      <c r="GU236" s="15"/>
      <c r="GV236" s="15"/>
      <c r="GW236" s="15"/>
      <c r="GX236" s="15"/>
      <c r="GY236" s="15"/>
      <c r="GZ236" s="15"/>
      <c r="HA236" s="15"/>
      <c r="HB236" s="15"/>
      <c r="HC236" s="15"/>
      <c r="HD236" s="15"/>
      <c r="HE236" s="15"/>
      <c r="HF236" s="15"/>
      <c r="HG236" s="15"/>
      <c r="HH236" s="15"/>
      <c r="HI236" s="15"/>
      <c r="HJ236" s="15"/>
      <c r="HK236" s="15"/>
      <c r="HL236" s="15"/>
      <c r="HM236" s="15"/>
      <c r="HN236" s="15"/>
      <c r="HO236" s="15"/>
      <c r="HP236" s="15"/>
      <c r="HQ236" s="15"/>
      <c r="HR236" s="15"/>
      <c r="HS236" s="15"/>
      <c r="HT236" s="15"/>
      <c r="HU236" s="15"/>
      <c r="HV236" s="15"/>
      <c r="HW236" s="15"/>
      <c r="HX236" s="15"/>
      <c r="HY236" s="15"/>
      <c r="HZ236" s="15"/>
      <c r="IA236" s="15"/>
      <c r="IB236" s="15"/>
      <c r="IC236" s="15"/>
      <c r="ID236" s="15"/>
      <c r="IE236" s="15"/>
      <c r="IF236" s="15"/>
      <c r="IG236" s="15"/>
      <c r="IH236" s="15"/>
      <c r="II236" s="15"/>
      <c r="IJ236" s="15"/>
      <c r="IK236" s="15"/>
      <c r="IL236" s="15"/>
      <c r="IM236" s="15"/>
      <c r="IN236" s="15"/>
      <c r="IO236" s="15"/>
      <c r="IP236" s="15"/>
      <c r="IQ236" s="15"/>
      <c r="IR236" s="15"/>
      <c r="IS236" s="15"/>
      <c r="IT236" s="15"/>
      <c r="IU236" s="15"/>
      <c r="IV236" s="15"/>
    </row>
    <row r="237" spans="1:256" s="119" customFormat="1" ht="12.75">
      <c r="A237" s="16"/>
      <c r="B237" s="67"/>
      <c r="C237" s="201"/>
      <c r="D237" s="202"/>
      <c r="E237" s="203"/>
      <c r="F237" s="204"/>
      <c r="G237" s="205"/>
      <c r="H237" s="123"/>
      <c r="I237" s="28"/>
      <c r="J237" s="28"/>
      <c r="K237" s="28"/>
      <c r="L237" s="28"/>
      <c r="M237" s="28"/>
      <c r="N237" s="28"/>
      <c r="O237" s="80"/>
      <c r="P237" s="80"/>
      <c r="Q237" s="15"/>
      <c r="R237" s="149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  <c r="DX237" s="15"/>
      <c r="DY237" s="15"/>
      <c r="DZ237" s="15"/>
      <c r="EA237" s="15"/>
      <c r="EB237" s="15"/>
      <c r="EC237" s="15"/>
      <c r="ED237" s="15"/>
      <c r="EE237" s="15"/>
      <c r="EF237" s="15"/>
      <c r="EG237" s="15"/>
      <c r="EH237" s="15"/>
      <c r="EI237" s="15"/>
      <c r="EJ237" s="15"/>
      <c r="EK237" s="15"/>
      <c r="EL237" s="15"/>
      <c r="EM237" s="15"/>
      <c r="EN237" s="15"/>
      <c r="EO237" s="15"/>
      <c r="EP237" s="15"/>
      <c r="EQ237" s="15"/>
      <c r="ER237" s="15"/>
      <c r="ES237" s="15"/>
      <c r="ET237" s="15"/>
      <c r="EU237" s="15"/>
      <c r="EV237" s="15"/>
      <c r="EW237" s="15"/>
      <c r="EX237" s="15"/>
      <c r="EY237" s="15"/>
      <c r="EZ237" s="15"/>
      <c r="FA237" s="15"/>
      <c r="FB237" s="15"/>
      <c r="FC237" s="15"/>
      <c r="FD237" s="15"/>
      <c r="FE237" s="15"/>
      <c r="FF237" s="15"/>
      <c r="FG237" s="15"/>
      <c r="FH237" s="15"/>
      <c r="FI237" s="15"/>
      <c r="FJ237" s="15"/>
      <c r="FK237" s="15"/>
      <c r="FL237" s="15"/>
      <c r="FM237" s="15"/>
      <c r="FN237" s="15"/>
      <c r="FO237" s="15"/>
      <c r="FP237" s="15"/>
      <c r="FQ237" s="15"/>
      <c r="FR237" s="15"/>
      <c r="FS237" s="15"/>
      <c r="FT237" s="15"/>
      <c r="FU237" s="15"/>
      <c r="FV237" s="15"/>
      <c r="FW237" s="15"/>
      <c r="FX237" s="15"/>
      <c r="FY237" s="15"/>
      <c r="FZ237" s="15"/>
      <c r="GA237" s="15"/>
      <c r="GB237" s="15"/>
      <c r="GC237" s="15"/>
      <c r="GD237" s="15"/>
      <c r="GE237" s="15"/>
      <c r="GF237" s="15"/>
      <c r="GG237" s="15"/>
      <c r="GH237" s="15"/>
      <c r="GI237" s="15"/>
      <c r="GJ237" s="15"/>
      <c r="GK237" s="15"/>
      <c r="GL237" s="15"/>
      <c r="GM237" s="15"/>
      <c r="GN237" s="15"/>
      <c r="GO237" s="15"/>
      <c r="GP237" s="15"/>
      <c r="GQ237" s="15"/>
      <c r="GR237" s="15"/>
      <c r="GS237" s="15"/>
      <c r="GT237" s="15"/>
      <c r="GU237" s="15"/>
      <c r="GV237" s="15"/>
      <c r="GW237" s="15"/>
      <c r="GX237" s="15"/>
      <c r="GY237" s="15"/>
      <c r="GZ237" s="15"/>
      <c r="HA237" s="15"/>
      <c r="HB237" s="15"/>
      <c r="HC237" s="15"/>
      <c r="HD237" s="15"/>
      <c r="HE237" s="15"/>
      <c r="HF237" s="15"/>
      <c r="HG237" s="15"/>
      <c r="HH237" s="15"/>
      <c r="HI237" s="15"/>
      <c r="HJ237" s="15"/>
      <c r="HK237" s="15"/>
      <c r="HL237" s="15"/>
      <c r="HM237" s="15"/>
      <c r="HN237" s="15"/>
      <c r="HO237" s="15"/>
      <c r="HP237" s="15"/>
      <c r="HQ237" s="15"/>
      <c r="HR237" s="15"/>
      <c r="HS237" s="15"/>
      <c r="HT237" s="15"/>
      <c r="HU237" s="15"/>
      <c r="HV237" s="15"/>
      <c r="HW237" s="15"/>
      <c r="HX237" s="15"/>
      <c r="HY237" s="15"/>
      <c r="HZ237" s="15"/>
      <c r="IA237" s="15"/>
      <c r="IB237" s="15"/>
      <c r="IC237" s="15"/>
      <c r="ID237" s="15"/>
      <c r="IE237" s="15"/>
      <c r="IF237" s="15"/>
      <c r="IG237" s="15"/>
      <c r="IH237" s="15"/>
      <c r="II237" s="15"/>
      <c r="IJ237" s="15"/>
      <c r="IK237" s="15"/>
      <c r="IL237" s="15"/>
      <c r="IM237" s="15"/>
      <c r="IN237" s="15"/>
      <c r="IO237" s="15"/>
      <c r="IP237" s="15"/>
      <c r="IQ237" s="15"/>
      <c r="IR237" s="15"/>
      <c r="IS237" s="15"/>
      <c r="IT237" s="15"/>
      <c r="IU237" s="15"/>
      <c r="IV237" s="15"/>
    </row>
    <row r="238" spans="1:256" s="119" customFormat="1" ht="12.75">
      <c r="A238" s="206"/>
      <c r="B238" s="216"/>
      <c r="C238" s="215" t="s">
        <v>385</v>
      </c>
      <c r="D238" s="207">
        <f>D200+D212+D224+D231</f>
        <v>143560</v>
      </c>
      <c r="E238" s="207">
        <f>E200+E212+E224+E231+E236</f>
        <v>178008</v>
      </c>
      <c r="F238" s="207">
        <f>F200+F212+F224+F231+F236</f>
        <v>97118</v>
      </c>
      <c r="G238" s="10">
        <f>F238/E238*100</f>
        <v>54.55822210237742</v>
      </c>
      <c r="H238" s="123"/>
      <c r="I238" s="28"/>
      <c r="J238" s="28"/>
      <c r="K238" s="28"/>
      <c r="L238" s="28"/>
      <c r="M238" s="28"/>
      <c r="N238" s="28"/>
      <c r="O238" s="80"/>
      <c r="P238" s="80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  <c r="DX238" s="15"/>
      <c r="DY238" s="15"/>
      <c r="DZ238" s="15"/>
      <c r="EA238" s="15"/>
      <c r="EB238" s="15"/>
      <c r="EC238" s="15"/>
      <c r="ED238" s="15"/>
      <c r="EE238" s="15"/>
      <c r="EF238" s="15"/>
      <c r="EG238" s="15"/>
      <c r="EH238" s="15"/>
      <c r="EI238" s="15"/>
      <c r="EJ238" s="15"/>
      <c r="EK238" s="15"/>
      <c r="EL238" s="15"/>
      <c r="EM238" s="15"/>
      <c r="EN238" s="15"/>
      <c r="EO238" s="15"/>
      <c r="EP238" s="15"/>
      <c r="EQ238" s="15"/>
      <c r="ER238" s="15"/>
      <c r="ES238" s="15"/>
      <c r="ET238" s="15"/>
      <c r="EU238" s="15"/>
      <c r="EV238" s="15"/>
      <c r="EW238" s="15"/>
      <c r="EX238" s="15"/>
      <c r="EY238" s="15"/>
      <c r="EZ238" s="15"/>
      <c r="FA238" s="15"/>
      <c r="FB238" s="15"/>
      <c r="FC238" s="15"/>
      <c r="FD238" s="15"/>
      <c r="FE238" s="15"/>
      <c r="FF238" s="15"/>
      <c r="FG238" s="15"/>
      <c r="FH238" s="15"/>
      <c r="FI238" s="15"/>
      <c r="FJ238" s="15"/>
      <c r="FK238" s="15"/>
      <c r="FL238" s="15"/>
      <c r="FM238" s="15"/>
      <c r="FN238" s="15"/>
      <c r="FO238" s="15"/>
      <c r="FP238" s="15"/>
      <c r="FQ238" s="15"/>
      <c r="FR238" s="15"/>
      <c r="FS238" s="15"/>
      <c r="FT238" s="15"/>
      <c r="FU238" s="15"/>
      <c r="FV238" s="15"/>
      <c r="FW238" s="15"/>
      <c r="FX238" s="15"/>
      <c r="FY238" s="15"/>
      <c r="FZ238" s="15"/>
      <c r="GA238" s="15"/>
      <c r="GB238" s="15"/>
      <c r="GC238" s="15"/>
      <c r="GD238" s="15"/>
      <c r="GE238" s="15"/>
      <c r="GF238" s="15"/>
      <c r="GG238" s="15"/>
      <c r="GH238" s="15"/>
      <c r="GI238" s="15"/>
      <c r="GJ238" s="15"/>
      <c r="GK238" s="15"/>
      <c r="GL238" s="15"/>
      <c r="GM238" s="15"/>
      <c r="GN238" s="15"/>
      <c r="GO238" s="15"/>
      <c r="GP238" s="15"/>
      <c r="GQ238" s="15"/>
      <c r="GR238" s="15"/>
      <c r="GS238" s="15"/>
      <c r="GT238" s="15"/>
      <c r="GU238" s="15"/>
      <c r="GV238" s="15"/>
      <c r="GW238" s="15"/>
      <c r="GX238" s="15"/>
      <c r="GY238" s="15"/>
      <c r="GZ238" s="15"/>
      <c r="HA238" s="15"/>
      <c r="HB238" s="15"/>
      <c r="HC238" s="15"/>
      <c r="HD238" s="15"/>
      <c r="HE238" s="15"/>
      <c r="HF238" s="15"/>
      <c r="HG238" s="15"/>
      <c r="HH238" s="15"/>
      <c r="HI238" s="15"/>
      <c r="HJ238" s="15"/>
      <c r="HK238" s="15"/>
      <c r="HL238" s="15"/>
      <c r="HM238" s="15"/>
      <c r="HN238" s="15"/>
      <c r="HO238" s="15"/>
      <c r="HP238" s="15"/>
      <c r="HQ238" s="15"/>
      <c r="HR238" s="15"/>
      <c r="HS238" s="15"/>
      <c r="HT238" s="15"/>
      <c r="HU238" s="15"/>
      <c r="HV238" s="15"/>
      <c r="HW238" s="15"/>
      <c r="HX238" s="15"/>
      <c r="HY238" s="15"/>
      <c r="HZ238" s="15"/>
      <c r="IA238" s="15"/>
      <c r="IB238" s="15"/>
      <c r="IC238" s="15"/>
      <c r="ID238" s="15"/>
      <c r="IE238" s="15"/>
      <c r="IF238" s="15"/>
      <c r="IG238" s="15"/>
      <c r="IH238" s="15"/>
      <c r="II238" s="15"/>
      <c r="IJ238" s="15"/>
      <c r="IK238" s="15"/>
      <c r="IL238" s="15"/>
      <c r="IM238" s="15"/>
      <c r="IN238" s="15"/>
      <c r="IO238" s="15"/>
      <c r="IP238" s="15"/>
      <c r="IQ238" s="15"/>
      <c r="IR238" s="15"/>
      <c r="IS238" s="15"/>
      <c r="IT238" s="15"/>
      <c r="IU238" s="15"/>
      <c r="IV238" s="15"/>
    </row>
    <row r="239" spans="1:256" s="119" customFormat="1" ht="12.75" customHeight="1">
      <c r="A239" s="16"/>
      <c r="B239" s="67"/>
      <c r="C239" s="201"/>
      <c r="D239" s="202"/>
      <c r="E239" s="203"/>
      <c r="F239" s="204"/>
      <c r="G239" s="205"/>
      <c r="H239" s="123"/>
      <c r="I239" s="28"/>
      <c r="J239" s="28"/>
      <c r="K239" s="28"/>
      <c r="L239" s="28"/>
      <c r="M239" s="28"/>
      <c r="N239" s="28"/>
      <c r="O239" s="80"/>
      <c r="P239" s="80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  <c r="DX239" s="15"/>
      <c r="DY239" s="15"/>
      <c r="DZ239" s="15"/>
      <c r="EA239" s="15"/>
      <c r="EB239" s="15"/>
      <c r="EC239" s="15"/>
      <c r="ED239" s="15"/>
      <c r="EE239" s="15"/>
      <c r="EF239" s="15"/>
      <c r="EG239" s="15"/>
      <c r="EH239" s="15"/>
      <c r="EI239" s="15"/>
      <c r="EJ239" s="15"/>
      <c r="EK239" s="15"/>
      <c r="EL239" s="15"/>
      <c r="EM239" s="15"/>
      <c r="EN239" s="15"/>
      <c r="EO239" s="15"/>
      <c r="EP239" s="15"/>
      <c r="EQ239" s="15"/>
      <c r="ER239" s="15"/>
      <c r="ES239" s="15"/>
      <c r="ET239" s="15"/>
      <c r="EU239" s="15"/>
      <c r="EV239" s="15"/>
      <c r="EW239" s="15"/>
      <c r="EX239" s="15"/>
      <c r="EY239" s="15"/>
      <c r="EZ239" s="15"/>
      <c r="FA239" s="15"/>
      <c r="FB239" s="15"/>
      <c r="FC239" s="15"/>
      <c r="FD239" s="15"/>
      <c r="FE239" s="15"/>
      <c r="FF239" s="15"/>
      <c r="FG239" s="15"/>
      <c r="FH239" s="15"/>
      <c r="FI239" s="15"/>
      <c r="FJ239" s="15"/>
      <c r="FK239" s="15"/>
      <c r="FL239" s="15"/>
      <c r="FM239" s="15"/>
      <c r="FN239" s="15"/>
      <c r="FO239" s="15"/>
      <c r="FP239" s="15"/>
      <c r="FQ239" s="15"/>
      <c r="FR239" s="15"/>
      <c r="FS239" s="15"/>
      <c r="FT239" s="15"/>
      <c r="FU239" s="15"/>
      <c r="FV239" s="15"/>
      <c r="FW239" s="15"/>
      <c r="FX239" s="15"/>
      <c r="FY239" s="15"/>
      <c r="FZ239" s="15"/>
      <c r="GA239" s="15"/>
      <c r="GB239" s="15"/>
      <c r="GC239" s="15"/>
      <c r="GD239" s="15"/>
      <c r="GE239" s="15"/>
      <c r="GF239" s="15"/>
      <c r="GG239" s="15"/>
      <c r="GH239" s="15"/>
      <c r="GI239" s="15"/>
      <c r="GJ239" s="15"/>
      <c r="GK239" s="15"/>
      <c r="GL239" s="15"/>
      <c r="GM239" s="15"/>
      <c r="GN239" s="15"/>
      <c r="GO239" s="15"/>
      <c r="GP239" s="15"/>
      <c r="GQ239" s="15"/>
      <c r="GR239" s="15"/>
      <c r="GS239" s="15"/>
      <c r="GT239" s="15"/>
      <c r="GU239" s="15"/>
      <c r="GV239" s="15"/>
      <c r="GW239" s="15"/>
      <c r="GX239" s="15"/>
      <c r="GY239" s="15"/>
      <c r="GZ239" s="15"/>
      <c r="HA239" s="15"/>
      <c r="HB239" s="15"/>
      <c r="HC239" s="15"/>
      <c r="HD239" s="15"/>
      <c r="HE239" s="15"/>
      <c r="HF239" s="15"/>
      <c r="HG239" s="15"/>
      <c r="HH239" s="15"/>
      <c r="HI239" s="15"/>
      <c r="HJ239" s="15"/>
      <c r="HK239" s="15"/>
      <c r="HL239" s="15"/>
      <c r="HM239" s="15"/>
      <c r="HN239" s="15"/>
      <c r="HO239" s="15"/>
      <c r="HP239" s="15"/>
      <c r="HQ239" s="15"/>
      <c r="HR239" s="15"/>
      <c r="HS239" s="15"/>
      <c r="HT239" s="15"/>
      <c r="HU239" s="15"/>
      <c r="HV239" s="15"/>
      <c r="HW239" s="15"/>
      <c r="HX239" s="15"/>
      <c r="HY239" s="15"/>
      <c r="HZ239" s="15"/>
      <c r="IA239" s="15"/>
      <c r="IB239" s="15"/>
      <c r="IC239" s="15"/>
      <c r="ID239" s="15"/>
      <c r="IE239" s="15"/>
      <c r="IF239" s="15"/>
      <c r="IG239" s="15"/>
      <c r="IH239" s="15"/>
      <c r="II239" s="15"/>
      <c r="IJ239" s="15"/>
      <c r="IK239" s="15"/>
      <c r="IL239" s="15"/>
      <c r="IM239" s="15"/>
      <c r="IN239" s="15"/>
      <c r="IO239" s="15"/>
      <c r="IP239" s="15"/>
      <c r="IQ239" s="15"/>
      <c r="IR239" s="15"/>
      <c r="IS239" s="15"/>
      <c r="IT239" s="15"/>
      <c r="IU239" s="15"/>
      <c r="IV239" s="15"/>
    </row>
    <row r="240" spans="1:256" s="119" customFormat="1" ht="15.75">
      <c r="A240" s="72" t="s">
        <v>154</v>
      </c>
      <c r="B240" s="28"/>
      <c r="C240" s="28"/>
      <c r="D240" s="80"/>
      <c r="E240" s="80"/>
      <c r="F240" s="80"/>
      <c r="G240" s="28"/>
      <c r="H240" s="28"/>
      <c r="I240" s="28"/>
      <c r="J240" s="28"/>
      <c r="K240" s="28"/>
      <c r="L240" s="28"/>
      <c r="M240" s="28"/>
      <c r="N240" s="28"/>
      <c r="O240" s="80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  <c r="DX240" s="15"/>
      <c r="DY240" s="15"/>
      <c r="DZ240" s="15"/>
      <c r="EA240" s="15"/>
      <c r="EB240" s="15"/>
      <c r="EC240" s="15"/>
      <c r="ED240" s="15"/>
      <c r="EE240" s="15"/>
      <c r="EF240" s="15"/>
      <c r="EG240" s="15"/>
      <c r="EH240" s="15"/>
      <c r="EI240" s="15"/>
      <c r="EJ240" s="15"/>
      <c r="EK240" s="15"/>
      <c r="EL240" s="15"/>
      <c r="EM240" s="15"/>
      <c r="EN240" s="15"/>
      <c r="EO240" s="15"/>
      <c r="EP240" s="15"/>
      <c r="EQ240" s="15"/>
      <c r="ER240" s="15"/>
      <c r="ES240" s="15"/>
      <c r="ET240" s="15"/>
      <c r="EU240" s="15"/>
      <c r="EV240" s="15"/>
      <c r="EW240" s="15"/>
      <c r="EX240" s="15"/>
      <c r="EY240" s="15"/>
      <c r="EZ240" s="15"/>
      <c r="FA240" s="15"/>
      <c r="FB240" s="15"/>
      <c r="FC240" s="15"/>
      <c r="FD240" s="15"/>
      <c r="FE240" s="15"/>
      <c r="FF240" s="15"/>
      <c r="FG240" s="15"/>
      <c r="FH240" s="15"/>
      <c r="FI240" s="15"/>
      <c r="FJ240" s="15"/>
      <c r="FK240" s="15"/>
      <c r="FL240" s="15"/>
      <c r="FM240" s="15"/>
      <c r="FN240" s="15"/>
      <c r="FO240" s="15"/>
      <c r="FP240" s="15"/>
      <c r="FQ240" s="15"/>
      <c r="FR240" s="15"/>
      <c r="FS240" s="15"/>
      <c r="FT240" s="15"/>
      <c r="FU240" s="15"/>
      <c r="FV240" s="15"/>
      <c r="FW240" s="15"/>
      <c r="FX240" s="15"/>
      <c r="FY240" s="15"/>
      <c r="FZ240" s="15"/>
      <c r="GA240" s="15"/>
      <c r="GB240" s="15"/>
      <c r="GC240" s="15"/>
      <c r="GD240" s="15"/>
      <c r="GE240" s="15"/>
      <c r="GF240" s="15"/>
      <c r="GG240" s="15"/>
      <c r="GH240" s="15"/>
      <c r="GI240" s="15"/>
      <c r="GJ240" s="15"/>
      <c r="GK240" s="15"/>
      <c r="GL240" s="15"/>
      <c r="GM240" s="15"/>
      <c r="GN240" s="15"/>
      <c r="GO240" s="15"/>
      <c r="GP240" s="15"/>
      <c r="GQ240" s="15"/>
      <c r="GR240" s="15"/>
      <c r="GS240" s="15"/>
      <c r="GT240" s="15"/>
      <c r="GU240" s="15"/>
      <c r="GV240" s="15"/>
      <c r="GW240" s="15"/>
      <c r="GX240" s="15"/>
      <c r="GY240" s="15"/>
      <c r="GZ240" s="15"/>
      <c r="HA240" s="15"/>
      <c r="HB240" s="15"/>
      <c r="HC240" s="15"/>
      <c r="HD240" s="15"/>
      <c r="HE240" s="15"/>
      <c r="HF240" s="15"/>
      <c r="HG240" s="15"/>
      <c r="HH240" s="15"/>
      <c r="HI240" s="15"/>
      <c r="HJ240" s="15"/>
      <c r="HK240" s="15"/>
      <c r="HL240" s="15"/>
      <c r="HM240" s="15"/>
      <c r="HN240" s="15"/>
      <c r="HO240" s="15"/>
      <c r="HP240" s="15"/>
      <c r="HQ240" s="15"/>
      <c r="HR240" s="15"/>
      <c r="HS240" s="15"/>
      <c r="HT240" s="15"/>
      <c r="HU240" s="15"/>
      <c r="HV240" s="15"/>
      <c r="HW240" s="15"/>
      <c r="HX240" s="15"/>
      <c r="HY240" s="15"/>
      <c r="HZ240" s="15"/>
      <c r="IA240" s="15"/>
      <c r="IB240" s="15"/>
      <c r="IC240" s="15"/>
      <c r="ID240" s="15"/>
      <c r="IE240" s="15"/>
      <c r="IF240" s="15"/>
      <c r="IG240" s="15"/>
      <c r="IH240" s="15"/>
      <c r="II240" s="15"/>
      <c r="IJ240" s="15"/>
      <c r="IK240" s="15"/>
      <c r="IL240" s="15"/>
      <c r="IM240" s="15"/>
      <c r="IN240" s="15"/>
      <c r="IO240" s="15"/>
      <c r="IP240" s="15"/>
      <c r="IQ240" s="15"/>
      <c r="IR240" s="15"/>
      <c r="IS240" s="15"/>
      <c r="IT240" s="15"/>
      <c r="IU240" s="15"/>
      <c r="IV240" s="15"/>
    </row>
    <row r="241" spans="1:256" s="119" customFormat="1" ht="12.75" customHeight="1">
      <c r="A241" s="72"/>
      <c r="B241" s="28"/>
      <c r="C241" s="28"/>
      <c r="D241" s="80"/>
      <c r="E241" s="80"/>
      <c r="F241" s="80"/>
      <c r="G241" s="28"/>
      <c r="H241" s="28"/>
      <c r="I241" s="28"/>
      <c r="J241" s="28"/>
      <c r="K241" s="28"/>
      <c r="L241" s="28"/>
      <c r="M241" s="28"/>
      <c r="N241" s="28"/>
      <c r="O241" s="80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  <c r="DX241" s="15"/>
      <c r="DY241" s="15"/>
      <c r="DZ241" s="15"/>
      <c r="EA241" s="15"/>
      <c r="EB241" s="15"/>
      <c r="EC241" s="15"/>
      <c r="ED241" s="15"/>
      <c r="EE241" s="15"/>
      <c r="EF241" s="15"/>
      <c r="EG241" s="15"/>
      <c r="EH241" s="15"/>
      <c r="EI241" s="15"/>
      <c r="EJ241" s="15"/>
      <c r="EK241" s="15"/>
      <c r="EL241" s="15"/>
      <c r="EM241" s="15"/>
      <c r="EN241" s="15"/>
      <c r="EO241" s="15"/>
      <c r="EP241" s="15"/>
      <c r="EQ241" s="15"/>
      <c r="ER241" s="15"/>
      <c r="ES241" s="15"/>
      <c r="ET241" s="15"/>
      <c r="EU241" s="15"/>
      <c r="EV241" s="15"/>
      <c r="EW241" s="15"/>
      <c r="EX241" s="15"/>
      <c r="EY241" s="15"/>
      <c r="EZ241" s="15"/>
      <c r="FA241" s="15"/>
      <c r="FB241" s="15"/>
      <c r="FC241" s="15"/>
      <c r="FD241" s="15"/>
      <c r="FE241" s="15"/>
      <c r="FF241" s="15"/>
      <c r="FG241" s="15"/>
      <c r="FH241" s="15"/>
      <c r="FI241" s="15"/>
      <c r="FJ241" s="15"/>
      <c r="FK241" s="15"/>
      <c r="FL241" s="15"/>
      <c r="FM241" s="15"/>
      <c r="FN241" s="15"/>
      <c r="FO241" s="15"/>
      <c r="FP241" s="15"/>
      <c r="FQ241" s="15"/>
      <c r="FR241" s="15"/>
      <c r="FS241" s="15"/>
      <c r="FT241" s="15"/>
      <c r="FU241" s="15"/>
      <c r="FV241" s="15"/>
      <c r="FW241" s="15"/>
      <c r="FX241" s="15"/>
      <c r="FY241" s="15"/>
      <c r="FZ241" s="15"/>
      <c r="GA241" s="15"/>
      <c r="GB241" s="15"/>
      <c r="GC241" s="15"/>
      <c r="GD241" s="15"/>
      <c r="GE241" s="15"/>
      <c r="GF241" s="15"/>
      <c r="GG241" s="15"/>
      <c r="GH241" s="15"/>
      <c r="GI241" s="15"/>
      <c r="GJ241" s="15"/>
      <c r="GK241" s="15"/>
      <c r="GL241" s="15"/>
      <c r="GM241" s="15"/>
      <c r="GN241" s="15"/>
      <c r="GO241" s="15"/>
      <c r="GP241" s="15"/>
      <c r="GQ241" s="15"/>
      <c r="GR241" s="15"/>
      <c r="GS241" s="15"/>
      <c r="GT241" s="15"/>
      <c r="GU241" s="15"/>
      <c r="GV241" s="15"/>
      <c r="GW241" s="15"/>
      <c r="GX241" s="15"/>
      <c r="GY241" s="15"/>
      <c r="GZ241" s="15"/>
      <c r="HA241" s="15"/>
      <c r="HB241" s="15"/>
      <c r="HC241" s="15"/>
      <c r="HD241" s="15"/>
      <c r="HE241" s="15"/>
      <c r="HF241" s="15"/>
      <c r="HG241" s="15"/>
      <c r="HH241" s="15"/>
      <c r="HI241" s="15"/>
      <c r="HJ241" s="15"/>
      <c r="HK241" s="15"/>
      <c r="HL241" s="15"/>
      <c r="HM241" s="15"/>
      <c r="HN241" s="15"/>
      <c r="HO241" s="15"/>
      <c r="HP241" s="15"/>
      <c r="HQ241" s="15"/>
      <c r="HR241" s="15"/>
      <c r="HS241" s="15"/>
      <c r="HT241" s="15"/>
      <c r="HU241" s="15"/>
      <c r="HV241" s="15"/>
      <c r="HW241" s="15"/>
      <c r="HX241" s="15"/>
      <c r="HY241" s="15"/>
      <c r="HZ241" s="15"/>
      <c r="IA241" s="15"/>
      <c r="IB241" s="15"/>
      <c r="IC241" s="15"/>
      <c r="ID241" s="15"/>
      <c r="IE241" s="15"/>
      <c r="IF241" s="15"/>
      <c r="IG241" s="15"/>
      <c r="IH241" s="15"/>
      <c r="II241" s="15"/>
      <c r="IJ241" s="15"/>
      <c r="IK241" s="15"/>
      <c r="IL241" s="15"/>
      <c r="IM241" s="15"/>
      <c r="IN241" s="15"/>
      <c r="IO241" s="15"/>
      <c r="IP241" s="15"/>
      <c r="IQ241" s="15"/>
      <c r="IR241" s="15"/>
      <c r="IS241" s="15"/>
      <c r="IT241" s="15"/>
      <c r="IU241" s="15"/>
      <c r="IV241" s="15"/>
    </row>
    <row r="242" spans="1:256" s="119" customFormat="1" ht="15" customHeight="1">
      <c r="A242" s="63" t="s">
        <v>1103</v>
      </c>
      <c r="B242"/>
      <c r="C242"/>
      <c r="D242" s="15"/>
      <c r="E242" s="15"/>
      <c r="F242" s="15"/>
      <c r="G242"/>
      <c r="H242" s="28"/>
      <c r="I242" s="28"/>
      <c r="J242" s="28"/>
      <c r="K242" s="28"/>
      <c r="L242" s="28"/>
      <c r="M242" s="28"/>
      <c r="N242" s="28"/>
      <c r="O242" s="80"/>
      <c r="P242" s="15"/>
      <c r="Q242" s="15"/>
      <c r="R242" s="15"/>
      <c r="S242" s="15"/>
      <c r="T242" s="15"/>
      <c r="U242" s="15"/>
      <c r="V242" s="150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  <c r="DX242" s="15"/>
      <c r="DY242" s="15"/>
      <c r="DZ242" s="15"/>
      <c r="EA242" s="15"/>
      <c r="EB242" s="15"/>
      <c r="EC242" s="15"/>
      <c r="ED242" s="15"/>
      <c r="EE242" s="15"/>
      <c r="EF242" s="15"/>
      <c r="EG242" s="15"/>
      <c r="EH242" s="15"/>
      <c r="EI242" s="15"/>
      <c r="EJ242" s="15"/>
      <c r="EK242" s="15"/>
      <c r="EL242" s="15"/>
      <c r="EM242" s="15"/>
      <c r="EN242" s="15"/>
      <c r="EO242" s="15"/>
      <c r="EP242" s="15"/>
      <c r="EQ242" s="15"/>
      <c r="ER242" s="15"/>
      <c r="ES242" s="15"/>
      <c r="ET242" s="15"/>
      <c r="EU242" s="15"/>
      <c r="EV242" s="15"/>
      <c r="EW242" s="15"/>
      <c r="EX242" s="15"/>
      <c r="EY242" s="15"/>
      <c r="EZ242" s="15"/>
      <c r="FA242" s="15"/>
      <c r="FB242" s="15"/>
      <c r="FC242" s="15"/>
      <c r="FD242" s="15"/>
      <c r="FE242" s="15"/>
      <c r="FF242" s="15"/>
      <c r="FG242" s="15"/>
      <c r="FH242" s="15"/>
      <c r="FI242" s="15"/>
      <c r="FJ242" s="15"/>
      <c r="FK242" s="15"/>
      <c r="FL242" s="15"/>
      <c r="FM242" s="15"/>
      <c r="FN242" s="15"/>
      <c r="FO242" s="15"/>
      <c r="FP242" s="15"/>
      <c r="FQ242" s="15"/>
      <c r="FR242" s="15"/>
      <c r="FS242" s="15"/>
      <c r="FT242" s="15"/>
      <c r="FU242" s="15"/>
      <c r="FV242" s="15"/>
      <c r="FW242" s="15"/>
      <c r="FX242" s="15"/>
      <c r="FY242" s="15"/>
      <c r="FZ242" s="15"/>
      <c r="GA242" s="15"/>
      <c r="GB242" s="15"/>
      <c r="GC242" s="15"/>
      <c r="GD242" s="15"/>
      <c r="GE242" s="15"/>
      <c r="GF242" s="15"/>
      <c r="GG242" s="15"/>
      <c r="GH242" s="15"/>
      <c r="GI242" s="15"/>
      <c r="GJ242" s="15"/>
      <c r="GK242" s="15"/>
      <c r="GL242" s="15"/>
      <c r="GM242" s="15"/>
      <c r="GN242" s="15"/>
      <c r="GO242" s="15"/>
      <c r="GP242" s="15"/>
      <c r="GQ242" s="15"/>
      <c r="GR242" s="15"/>
      <c r="GS242" s="15"/>
      <c r="GT242" s="15"/>
      <c r="GU242" s="15"/>
      <c r="GV242" s="15"/>
      <c r="GW242" s="15"/>
      <c r="GX242" s="15"/>
      <c r="GY242" s="15"/>
      <c r="GZ242" s="15"/>
      <c r="HA242" s="15"/>
      <c r="HB242" s="15"/>
      <c r="HC242" s="15"/>
      <c r="HD242" s="15"/>
      <c r="HE242" s="15"/>
      <c r="HF242" s="15"/>
      <c r="HG242" s="15"/>
      <c r="HH242" s="15"/>
      <c r="HI242" s="15"/>
      <c r="HJ242" s="15"/>
      <c r="HK242" s="15"/>
      <c r="HL242" s="15"/>
      <c r="HM242" s="15"/>
      <c r="HN242" s="15"/>
      <c r="HO242" s="15"/>
      <c r="HP242" s="15"/>
      <c r="HQ242" s="15"/>
      <c r="HR242" s="15"/>
      <c r="HS242" s="15"/>
      <c r="HT242" s="15"/>
      <c r="HU242" s="15"/>
      <c r="HV242" s="15"/>
      <c r="HW242" s="15"/>
      <c r="HX242" s="15"/>
      <c r="HY242" s="15"/>
      <c r="HZ242" s="15"/>
      <c r="IA242" s="15"/>
      <c r="IB242" s="15"/>
      <c r="IC242" s="15"/>
      <c r="ID242" s="15"/>
      <c r="IE242" s="15"/>
      <c r="IF242" s="15"/>
      <c r="IG242" s="15"/>
      <c r="IH242" s="15"/>
      <c r="II242" s="15"/>
      <c r="IJ242" s="15"/>
      <c r="IK242" s="15"/>
      <c r="IL242" s="15"/>
      <c r="IM242" s="15"/>
      <c r="IN242" s="15"/>
      <c r="IO242" s="15"/>
      <c r="IP242" s="15"/>
      <c r="IQ242" s="15"/>
      <c r="IR242" s="15"/>
      <c r="IS242" s="15"/>
      <c r="IT242" s="15"/>
      <c r="IU242" s="15"/>
      <c r="IV242" s="15"/>
    </row>
    <row r="243" spans="1:256" s="119" customFormat="1" ht="12.75">
      <c r="A243" s="63"/>
      <c r="B243"/>
      <c r="C243"/>
      <c r="D243" s="15"/>
      <c r="E243" s="15"/>
      <c r="F243" s="15"/>
      <c r="G243"/>
      <c r="H243" s="28"/>
      <c r="I243" s="28"/>
      <c r="J243" s="28"/>
      <c r="K243" s="28"/>
      <c r="L243" s="28"/>
      <c r="M243" s="28"/>
      <c r="N243" s="28"/>
      <c r="O243" s="80"/>
      <c r="P243" s="15"/>
      <c r="Q243" s="15"/>
      <c r="R243" s="15"/>
      <c r="S243" s="15"/>
      <c r="T243" s="15"/>
      <c r="U243" s="15"/>
      <c r="V243" s="150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  <c r="DX243" s="15"/>
      <c r="DY243" s="15"/>
      <c r="DZ243" s="15"/>
      <c r="EA243" s="15"/>
      <c r="EB243" s="15"/>
      <c r="EC243" s="15"/>
      <c r="ED243" s="15"/>
      <c r="EE243" s="15"/>
      <c r="EF243" s="15"/>
      <c r="EG243" s="15"/>
      <c r="EH243" s="15"/>
      <c r="EI243" s="15"/>
      <c r="EJ243" s="15"/>
      <c r="EK243" s="15"/>
      <c r="EL243" s="15"/>
      <c r="EM243" s="15"/>
      <c r="EN243" s="15"/>
      <c r="EO243" s="15"/>
      <c r="EP243" s="15"/>
      <c r="EQ243" s="15"/>
      <c r="ER243" s="15"/>
      <c r="ES243" s="15"/>
      <c r="ET243" s="15"/>
      <c r="EU243" s="15"/>
      <c r="EV243" s="15"/>
      <c r="EW243" s="15"/>
      <c r="EX243" s="15"/>
      <c r="EY243" s="15"/>
      <c r="EZ243" s="15"/>
      <c r="FA243" s="15"/>
      <c r="FB243" s="15"/>
      <c r="FC243" s="15"/>
      <c r="FD243" s="15"/>
      <c r="FE243" s="15"/>
      <c r="FF243" s="15"/>
      <c r="FG243" s="15"/>
      <c r="FH243" s="15"/>
      <c r="FI243" s="15"/>
      <c r="FJ243" s="15"/>
      <c r="FK243" s="15"/>
      <c r="FL243" s="15"/>
      <c r="FM243" s="15"/>
      <c r="FN243" s="15"/>
      <c r="FO243" s="15"/>
      <c r="FP243" s="15"/>
      <c r="FQ243" s="15"/>
      <c r="FR243" s="15"/>
      <c r="FS243" s="15"/>
      <c r="FT243" s="15"/>
      <c r="FU243" s="15"/>
      <c r="FV243" s="15"/>
      <c r="FW243" s="15"/>
      <c r="FX243" s="15"/>
      <c r="FY243" s="15"/>
      <c r="FZ243" s="15"/>
      <c r="GA243" s="15"/>
      <c r="GB243" s="15"/>
      <c r="GC243" s="15"/>
      <c r="GD243" s="15"/>
      <c r="GE243" s="15"/>
      <c r="GF243" s="15"/>
      <c r="GG243" s="15"/>
      <c r="GH243" s="15"/>
      <c r="GI243" s="15"/>
      <c r="GJ243" s="15"/>
      <c r="GK243" s="15"/>
      <c r="GL243" s="15"/>
      <c r="GM243" s="15"/>
      <c r="GN243" s="15"/>
      <c r="GO243" s="15"/>
      <c r="GP243" s="15"/>
      <c r="GQ243" s="15"/>
      <c r="GR243" s="15"/>
      <c r="GS243" s="15"/>
      <c r="GT243" s="15"/>
      <c r="GU243" s="15"/>
      <c r="GV243" s="15"/>
      <c r="GW243" s="15"/>
      <c r="GX243" s="15"/>
      <c r="GY243" s="15"/>
      <c r="GZ243" s="15"/>
      <c r="HA243" s="15"/>
      <c r="HB243" s="15"/>
      <c r="HC243" s="15"/>
      <c r="HD243" s="15"/>
      <c r="HE243" s="15"/>
      <c r="HF243" s="15"/>
      <c r="HG243" s="15"/>
      <c r="HH243" s="15"/>
      <c r="HI243" s="15"/>
      <c r="HJ243" s="15"/>
      <c r="HK243" s="15"/>
      <c r="HL243" s="15"/>
      <c r="HM243" s="15"/>
      <c r="HN243" s="15"/>
      <c r="HO243" s="15"/>
      <c r="HP243" s="15"/>
      <c r="HQ243" s="15"/>
      <c r="HR243" s="15"/>
      <c r="HS243" s="15"/>
      <c r="HT243" s="15"/>
      <c r="HU243" s="15"/>
      <c r="HV243" s="15"/>
      <c r="HW243" s="15"/>
      <c r="HX243" s="15"/>
      <c r="HY243" s="15"/>
      <c r="HZ243" s="15"/>
      <c r="IA243" s="15"/>
      <c r="IB243" s="15"/>
      <c r="IC243" s="15"/>
      <c r="ID243" s="15"/>
      <c r="IE243" s="15"/>
      <c r="IF243" s="15"/>
      <c r="IG243" s="15"/>
      <c r="IH243" s="15"/>
      <c r="II243" s="15"/>
      <c r="IJ243" s="15"/>
      <c r="IK243" s="15"/>
      <c r="IL243" s="15"/>
      <c r="IM243" s="15"/>
      <c r="IN243" s="15"/>
      <c r="IO243" s="15"/>
      <c r="IP243" s="15"/>
      <c r="IQ243" s="15"/>
      <c r="IR243" s="15"/>
      <c r="IS243" s="15"/>
      <c r="IT243" s="15"/>
      <c r="IU243" s="15"/>
      <c r="IV243" s="15"/>
    </row>
    <row r="244" spans="1:256" s="119" customFormat="1" ht="25.5" customHeight="1">
      <c r="A244" s="7" t="s">
        <v>1006</v>
      </c>
      <c r="B244" s="7" t="s">
        <v>1007</v>
      </c>
      <c r="C244" s="5" t="s">
        <v>1008</v>
      </c>
      <c r="D244" s="51" t="s">
        <v>50</v>
      </c>
      <c r="E244" s="58" t="s">
        <v>52</v>
      </c>
      <c r="F244" s="5" t="s">
        <v>978</v>
      </c>
      <c r="G244" s="50" t="s">
        <v>53</v>
      </c>
      <c r="H244" s="28"/>
      <c r="I244" s="28"/>
      <c r="J244" s="28"/>
      <c r="K244" s="28"/>
      <c r="L244" s="28"/>
      <c r="M244" s="28"/>
      <c r="N244" s="28"/>
      <c r="O244" s="80"/>
      <c r="P244" s="15"/>
      <c r="Q244" s="15"/>
      <c r="R244" s="149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  <c r="DX244" s="15"/>
      <c r="DY244" s="15"/>
      <c r="DZ244" s="15"/>
      <c r="EA244" s="15"/>
      <c r="EB244" s="15"/>
      <c r="EC244" s="15"/>
      <c r="ED244" s="15"/>
      <c r="EE244" s="15"/>
      <c r="EF244" s="15"/>
      <c r="EG244" s="15"/>
      <c r="EH244" s="15"/>
      <c r="EI244" s="15"/>
      <c r="EJ244" s="15"/>
      <c r="EK244" s="15"/>
      <c r="EL244" s="15"/>
      <c r="EM244" s="15"/>
      <c r="EN244" s="15"/>
      <c r="EO244" s="15"/>
      <c r="EP244" s="15"/>
      <c r="EQ244" s="15"/>
      <c r="ER244" s="15"/>
      <c r="ES244" s="15"/>
      <c r="ET244" s="15"/>
      <c r="EU244" s="15"/>
      <c r="EV244" s="15"/>
      <c r="EW244" s="15"/>
      <c r="EX244" s="15"/>
      <c r="EY244" s="15"/>
      <c r="EZ244" s="15"/>
      <c r="FA244" s="15"/>
      <c r="FB244" s="15"/>
      <c r="FC244" s="15"/>
      <c r="FD244" s="15"/>
      <c r="FE244" s="15"/>
      <c r="FF244" s="15"/>
      <c r="FG244" s="15"/>
      <c r="FH244" s="15"/>
      <c r="FI244" s="15"/>
      <c r="FJ244" s="15"/>
      <c r="FK244" s="15"/>
      <c r="FL244" s="15"/>
      <c r="FM244" s="15"/>
      <c r="FN244" s="15"/>
      <c r="FO244" s="15"/>
      <c r="FP244" s="15"/>
      <c r="FQ244" s="15"/>
      <c r="FR244" s="15"/>
      <c r="FS244" s="15"/>
      <c r="FT244" s="15"/>
      <c r="FU244" s="15"/>
      <c r="FV244" s="15"/>
      <c r="FW244" s="15"/>
      <c r="FX244" s="15"/>
      <c r="FY244" s="15"/>
      <c r="FZ244" s="15"/>
      <c r="GA244" s="15"/>
      <c r="GB244" s="15"/>
      <c r="GC244" s="15"/>
      <c r="GD244" s="15"/>
      <c r="GE244" s="15"/>
      <c r="GF244" s="15"/>
      <c r="GG244" s="15"/>
      <c r="GH244" s="15"/>
      <c r="GI244" s="15"/>
      <c r="GJ244" s="15"/>
      <c r="GK244" s="15"/>
      <c r="GL244" s="15"/>
      <c r="GM244" s="15"/>
      <c r="GN244" s="15"/>
      <c r="GO244" s="15"/>
      <c r="GP244" s="15"/>
      <c r="GQ244" s="15"/>
      <c r="GR244" s="15"/>
      <c r="GS244" s="15"/>
      <c r="GT244" s="15"/>
      <c r="GU244" s="15"/>
      <c r="GV244" s="15"/>
      <c r="GW244" s="15"/>
      <c r="GX244" s="15"/>
      <c r="GY244" s="15"/>
      <c r="GZ244" s="15"/>
      <c r="HA244" s="15"/>
      <c r="HB244" s="15"/>
      <c r="HC244" s="15"/>
      <c r="HD244" s="15"/>
      <c r="HE244" s="15"/>
      <c r="HF244" s="15"/>
      <c r="HG244" s="15"/>
      <c r="HH244" s="15"/>
      <c r="HI244" s="15"/>
      <c r="HJ244" s="15"/>
      <c r="HK244" s="15"/>
      <c r="HL244" s="15"/>
      <c r="HM244" s="15"/>
      <c r="HN244" s="15"/>
      <c r="HO244" s="15"/>
      <c r="HP244" s="15"/>
      <c r="HQ244" s="15"/>
      <c r="HR244" s="15"/>
      <c r="HS244" s="15"/>
      <c r="HT244" s="15"/>
      <c r="HU244" s="15"/>
      <c r="HV244" s="15"/>
      <c r="HW244" s="15"/>
      <c r="HX244" s="15"/>
      <c r="HY244" s="15"/>
      <c r="HZ244" s="15"/>
      <c r="IA244" s="15"/>
      <c r="IB244" s="15"/>
      <c r="IC244" s="15"/>
      <c r="ID244" s="15"/>
      <c r="IE244" s="15"/>
      <c r="IF244" s="15"/>
      <c r="IG244" s="15"/>
      <c r="IH244" s="15"/>
      <c r="II244" s="15"/>
      <c r="IJ244" s="15"/>
      <c r="IK244" s="15"/>
      <c r="IL244" s="15"/>
      <c r="IM244" s="15"/>
      <c r="IN244" s="15"/>
      <c r="IO244" s="15"/>
      <c r="IP244" s="15"/>
      <c r="IQ244" s="15"/>
      <c r="IR244" s="15"/>
      <c r="IS244" s="15"/>
      <c r="IT244" s="15"/>
      <c r="IU244" s="15"/>
      <c r="IV244" s="15"/>
    </row>
    <row r="245" spans="1:256" s="119" customFormat="1" ht="25.5">
      <c r="A245" s="145" t="s">
        <v>1111</v>
      </c>
      <c r="B245" s="141">
        <v>3539</v>
      </c>
      <c r="C245" s="142" t="s">
        <v>929</v>
      </c>
      <c r="D245" s="218">
        <v>4500</v>
      </c>
      <c r="E245" s="298">
        <v>4500</v>
      </c>
      <c r="F245" s="298">
        <v>2853</v>
      </c>
      <c r="G245" s="300">
        <f aca="true" t="shared" si="11" ref="G245:G255">F245/E245*100</f>
        <v>63.4</v>
      </c>
      <c r="H245" s="28"/>
      <c r="I245" s="28"/>
      <c r="J245" s="28"/>
      <c r="K245" s="28"/>
      <c r="L245" s="28"/>
      <c r="M245" s="28"/>
      <c r="N245" s="28"/>
      <c r="O245" s="80"/>
      <c r="P245" s="15"/>
      <c r="Q245" s="15"/>
      <c r="R245" s="149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  <c r="DX245" s="15"/>
      <c r="DY245" s="15"/>
      <c r="DZ245" s="15"/>
      <c r="EA245" s="15"/>
      <c r="EB245" s="15"/>
      <c r="EC245" s="15"/>
      <c r="ED245" s="15"/>
      <c r="EE245" s="15"/>
      <c r="EF245" s="15"/>
      <c r="EG245" s="15"/>
      <c r="EH245" s="15"/>
      <c r="EI245" s="15"/>
      <c r="EJ245" s="15"/>
      <c r="EK245" s="15"/>
      <c r="EL245" s="15"/>
      <c r="EM245" s="15"/>
      <c r="EN245" s="15"/>
      <c r="EO245" s="15"/>
      <c r="EP245" s="15"/>
      <c r="EQ245" s="15"/>
      <c r="ER245" s="15"/>
      <c r="ES245" s="15"/>
      <c r="ET245" s="15"/>
      <c r="EU245" s="15"/>
      <c r="EV245" s="15"/>
      <c r="EW245" s="15"/>
      <c r="EX245" s="15"/>
      <c r="EY245" s="15"/>
      <c r="EZ245" s="15"/>
      <c r="FA245" s="15"/>
      <c r="FB245" s="15"/>
      <c r="FC245" s="15"/>
      <c r="FD245" s="15"/>
      <c r="FE245" s="15"/>
      <c r="FF245" s="15"/>
      <c r="FG245" s="15"/>
      <c r="FH245" s="15"/>
      <c r="FI245" s="15"/>
      <c r="FJ245" s="15"/>
      <c r="FK245" s="15"/>
      <c r="FL245" s="15"/>
      <c r="FM245" s="15"/>
      <c r="FN245" s="15"/>
      <c r="FO245" s="15"/>
      <c r="FP245" s="15"/>
      <c r="FQ245" s="15"/>
      <c r="FR245" s="15"/>
      <c r="FS245" s="15"/>
      <c r="FT245" s="15"/>
      <c r="FU245" s="15"/>
      <c r="FV245" s="15"/>
      <c r="FW245" s="15"/>
      <c r="FX245" s="15"/>
      <c r="FY245" s="15"/>
      <c r="FZ245" s="15"/>
      <c r="GA245" s="15"/>
      <c r="GB245" s="15"/>
      <c r="GC245" s="15"/>
      <c r="GD245" s="15"/>
      <c r="GE245" s="15"/>
      <c r="GF245" s="15"/>
      <c r="GG245" s="15"/>
      <c r="GH245" s="15"/>
      <c r="GI245" s="15"/>
      <c r="GJ245" s="15"/>
      <c r="GK245" s="15"/>
      <c r="GL245" s="15"/>
      <c r="GM245" s="15"/>
      <c r="GN245" s="15"/>
      <c r="GO245" s="15"/>
      <c r="GP245" s="15"/>
      <c r="GQ245" s="15"/>
      <c r="GR245" s="15"/>
      <c r="GS245" s="15"/>
      <c r="GT245" s="15"/>
      <c r="GU245" s="15"/>
      <c r="GV245" s="15"/>
      <c r="GW245" s="15"/>
      <c r="GX245" s="15"/>
      <c r="GY245" s="15"/>
      <c r="GZ245" s="15"/>
      <c r="HA245" s="15"/>
      <c r="HB245" s="15"/>
      <c r="HC245" s="15"/>
      <c r="HD245" s="15"/>
      <c r="HE245" s="15"/>
      <c r="HF245" s="15"/>
      <c r="HG245" s="15"/>
      <c r="HH245" s="15"/>
      <c r="HI245" s="15"/>
      <c r="HJ245" s="15"/>
      <c r="HK245" s="15"/>
      <c r="HL245" s="15"/>
      <c r="HM245" s="15"/>
      <c r="HN245" s="15"/>
      <c r="HO245" s="15"/>
      <c r="HP245" s="15"/>
      <c r="HQ245" s="15"/>
      <c r="HR245" s="15"/>
      <c r="HS245" s="15"/>
      <c r="HT245" s="15"/>
      <c r="HU245" s="15"/>
      <c r="HV245" s="15"/>
      <c r="HW245" s="15"/>
      <c r="HX245" s="15"/>
      <c r="HY245" s="15"/>
      <c r="HZ245" s="15"/>
      <c r="IA245" s="15"/>
      <c r="IB245" s="15"/>
      <c r="IC245" s="15"/>
      <c r="ID245" s="15"/>
      <c r="IE245" s="15"/>
      <c r="IF245" s="15"/>
      <c r="IG245" s="15"/>
      <c r="IH245" s="15"/>
      <c r="II245" s="15"/>
      <c r="IJ245" s="15"/>
      <c r="IK245" s="15"/>
      <c r="IL245" s="15"/>
      <c r="IM245" s="15"/>
      <c r="IN245" s="15"/>
      <c r="IO245" s="15"/>
      <c r="IP245" s="15"/>
      <c r="IQ245" s="15"/>
      <c r="IR245" s="15"/>
      <c r="IS245" s="15"/>
      <c r="IT245" s="15"/>
      <c r="IU245" s="15"/>
      <c r="IV245" s="15"/>
    </row>
    <row r="246" spans="1:256" s="119" customFormat="1" ht="25.5">
      <c r="A246" s="145" t="s">
        <v>1111</v>
      </c>
      <c r="B246" s="141">
        <v>3549</v>
      </c>
      <c r="C246" s="132" t="s">
        <v>730</v>
      </c>
      <c r="D246" s="218">
        <v>300</v>
      </c>
      <c r="E246" s="298">
        <v>300</v>
      </c>
      <c r="F246" s="298">
        <v>0</v>
      </c>
      <c r="G246" s="300">
        <f t="shared" si="11"/>
        <v>0</v>
      </c>
      <c r="H246" s="28"/>
      <c r="I246" s="28"/>
      <c r="J246" s="28"/>
      <c r="K246" s="28"/>
      <c r="L246" s="28"/>
      <c r="M246" s="28"/>
      <c r="N246" s="28"/>
      <c r="O246" s="80"/>
      <c r="P246" s="15"/>
      <c r="Q246" s="15"/>
      <c r="R246" s="149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  <c r="DX246" s="15"/>
      <c r="DY246" s="15"/>
      <c r="DZ246" s="15"/>
      <c r="EA246" s="15"/>
      <c r="EB246" s="15"/>
      <c r="EC246" s="15"/>
      <c r="ED246" s="15"/>
      <c r="EE246" s="15"/>
      <c r="EF246" s="15"/>
      <c r="EG246" s="15"/>
      <c r="EH246" s="15"/>
      <c r="EI246" s="15"/>
      <c r="EJ246" s="15"/>
      <c r="EK246" s="15"/>
      <c r="EL246" s="15"/>
      <c r="EM246" s="15"/>
      <c r="EN246" s="15"/>
      <c r="EO246" s="15"/>
      <c r="EP246" s="15"/>
      <c r="EQ246" s="15"/>
      <c r="ER246" s="15"/>
      <c r="ES246" s="15"/>
      <c r="ET246" s="15"/>
      <c r="EU246" s="15"/>
      <c r="EV246" s="15"/>
      <c r="EW246" s="15"/>
      <c r="EX246" s="15"/>
      <c r="EY246" s="15"/>
      <c r="EZ246" s="15"/>
      <c r="FA246" s="15"/>
      <c r="FB246" s="15"/>
      <c r="FC246" s="15"/>
      <c r="FD246" s="15"/>
      <c r="FE246" s="15"/>
      <c r="FF246" s="15"/>
      <c r="FG246" s="15"/>
      <c r="FH246" s="15"/>
      <c r="FI246" s="15"/>
      <c r="FJ246" s="15"/>
      <c r="FK246" s="15"/>
      <c r="FL246" s="15"/>
      <c r="FM246" s="15"/>
      <c r="FN246" s="15"/>
      <c r="FO246" s="15"/>
      <c r="FP246" s="15"/>
      <c r="FQ246" s="15"/>
      <c r="FR246" s="15"/>
      <c r="FS246" s="15"/>
      <c r="FT246" s="15"/>
      <c r="FU246" s="15"/>
      <c r="FV246" s="15"/>
      <c r="FW246" s="15"/>
      <c r="FX246" s="15"/>
      <c r="FY246" s="15"/>
      <c r="FZ246" s="15"/>
      <c r="GA246" s="15"/>
      <c r="GB246" s="15"/>
      <c r="GC246" s="15"/>
      <c r="GD246" s="15"/>
      <c r="GE246" s="15"/>
      <c r="GF246" s="15"/>
      <c r="GG246" s="15"/>
      <c r="GH246" s="15"/>
      <c r="GI246" s="15"/>
      <c r="GJ246" s="15"/>
      <c r="GK246" s="15"/>
      <c r="GL246" s="15"/>
      <c r="GM246" s="15"/>
      <c r="GN246" s="15"/>
      <c r="GO246" s="15"/>
      <c r="GP246" s="15"/>
      <c r="GQ246" s="15"/>
      <c r="GR246" s="15"/>
      <c r="GS246" s="15"/>
      <c r="GT246" s="15"/>
      <c r="GU246" s="15"/>
      <c r="GV246" s="15"/>
      <c r="GW246" s="15"/>
      <c r="GX246" s="15"/>
      <c r="GY246" s="15"/>
      <c r="GZ246" s="15"/>
      <c r="HA246" s="15"/>
      <c r="HB246" s="15"/>
      <c r="HC246" s="15"/>
      <c r="HD246" s="15"/>
      <c r="HE246" s="15"/>
      <c r="HF246" s="15"/>
      <c r="HG246" s="15"/>
      <c r="HH246" s="15"/>
      <c r="HI246" s="15"/>
      <c r="HJ246" s="15"/>
      <c r="HK246" s="15"/>
      <c r="HL246" s="15"/>
      <c r="HM246" s="15"/>
      <c r="HN246" s="15"/>
      <c r="HO246" s="15"/>
      <c r="HP246" s="15"/>
      <c r="HQ246" s="15"/>
      <c r="HR246" s="15"/>
      <c r="HS246" s="15"/>
      <c r="HT246" s="15"/>
      <c r="HU246" s="15"/>
      <c r="HV246" s="15"/>
      <c r="HW246" s="15"/>
      <c r="HX246" s="15"/>
      <c r="HY246" s="15"/>
      <c r="HZ246" s="15"/>
      <c r="IA246" s="15"/>
      <c r="IB246" s="15"/>
      <c r="IC246" s="15"/>
      <c r="ID246" s="15"/>
      <c r="IE246" s="15"/>
      <c r="IF246" s="15"/>
      <c r="IG246" s="15"/>
      <c r="IH246" s="15"/>
      <c r="II246" s="15"/>
      <c r="IJ246" s="15"/>
      <c r="IK246" s="15"/>
      <c r="IL246" s="15"/>
      <c r="IM246" s="15"/>
      <c r="IN246" s="15"/>
      <c r="IO246" s="15"/>
      <c r="IP246" s="15"/>
      <c r="IQ246" s="15"/>
      <c r="IR246" s="15"/>
      <c r="IS246" s="15"/>
      <c r="IT246" s="15"/>
      <c r="IU246" s="15"/>
      <c r="IV246" s="15"/>
    </row>
    <row r="247" spans="1:256" s="119" customFormat="1" ht="16.5" customHeight="1">
      <c r="A247" s="145">
        <v>50</v>
      </c>
      <c r="B247" s="141">
        <v>3569</v>
      </c>
      <c r="C247" s="142" t="s">
        <v>728</v>
      </c>
      <c r="D247" s="218">
        <v>200</v>
      </c>
      <c r="E247" s="298">
        <v>450</v>
      </c>
      <c r="F247" s="298">
        <v>298</v>
      </c>
      <c r="G247" s="300">
        <f t="shared" si="11"/>
        <v>66.22222222222223</v>
      </c>
      <c r="H247" s="28"/>
      <c r="I247" s="28"/>
      <c r="J247" s="28"/>
      <c r="K247" s="28"/>
      <c r="L247" s="28"/>
      <c r="M247" s="28"/>
      <c r="N247" s="28"/>
      <c r="O247" s="80"/>
      <c r="P247" s="15"/>
      <c r="Q247" s="15"/>
      <c r="R247" s="149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  <c r="DX247" s="15"/>
      <c r="DY247" s="15"/>
      <c r="DZ247" s="15"/>
      <c r="EA247" s="15"/>
      <c r="EB247" s="15"/>
      <c r="EC247" s="15"/>
      <c r="ED247" s="15"/>
      <c r="EE247" s="15"/>
      <c r="EF247" s="15"/>
      <c r="EG247" s="15"/>
      <c r="EH247" s="15"/>
      <c r="EI247" s="15"/>
      <c r="EJ247" s="15"/>
      <c r="EK247" s="15"/>
      <c r="EL247" s="15"/>
      <c r="EM247" s="15"/>
      <c r="EN247" s="15"/>
      <c r="EO247" s="15"/>
      <c r="EP247" s="15"/>
      <c r="EQ247" s="15"/>
      <c r="ER247" s="15"/>
      <c r="ES247" s="15"/>
      <c r="ET247" s="15"/>
      <c r="EU247" s="15"/>
      <c r="EV247" s="15"/>
      <c r="EW247" s="15"/>
      <c r="EX247" s="15"/>
      <c r="EY247" s="15"/>
      <c r="EZ247" s="15"/>
      <c r="FA247" s="15"/>
      <c r="FB247" s="15"/>
      <c r="FC247" s="15"/>
      <c r="FD247" s="15"/>
      <c r="FE247" s="15"/>
      <c r="FF247" s="15"/>
      <c r="FG247" s="15"/>
      <c r="FH247" s="15"/>
      <c r="FI247" s="15"/>
      <c r="FJ247" s="15"/>
      <c r="FK247" s="15"/>
      <c r="FL247" s="15"/>
      <c r="FM247" s="15"/>
      <c r="FN247" s="15"/>
      <c r="FO247" s="15"/>
      <c r="FP247" s="15"/>
      <c r="FQ247" s="15"/>
      <c r="FR247" s="15"/>
      <c r="FS247" s="15"/>
      <c r="FT247" s="15"/>
      <c r="FU247" s="15"/>
      <c r="FV247" s="15"/>
      <c r="FW247" s="15"/>
      <c r="FX247" s="15"/>
      <c r="FY247" s="15"/>
      <c r="FZ247" s="15"/>
      <c r="GA247" s="15"/>
      <c r="GB247" s="15"/>
      <c r="GC247" s="15"/>
      <c r="GD247" s="15"/>
      <c r="GE247" s="15"/>
      <c r="GF247" s="15"/>
      <c r="GG247" s="15"/>
      <c r="GH247" s="15"/>
      <c r="GI247" s="15"/>
      <c r="GJ247" s="15"/>
      <c r="GK247" s="15"/>
      <c r="GL247" s="15"/>
      <c r="GM247" s="15"/>
      <c r="GN247" s="15"/>
      <c r="GO247" s="15"/>
      <c r="GP247" s="15"/>
      <c r="GQ247" s="15"/>
      <c r="GR247" s="15"/>
      <c r="GS247" s="15"/>
      <c r="GT247" s="15"/>
      <c r="GU247" s="15"/>
      <c r="GV247" s="15"/>
      <c r="GW247" s="15"/>
      <c r="GX247" s="15"/>
      <c r="GY247" s="15"/>
      <c r="GZ247" s="15"/>
      <c r="HA247" s="15"/>
      <c r="HB247" s="15"/>
      <c r="HC247" s="15"/>
      <c r="HD247" s="15"/>
      <c r="HE247" s="15"/>
      <c r="HF247" s="15"/>
      <c r="HG247" s="15"/>
      <c r="HH247" s="15"/>
      <c r="HI247" s="15"/>
      <c r="HJ247" s="15"/>
      <c r="HK247" s="15"/>
      <c r="HL247" s="15"/>
      <c r="HM247" s="15"/>
      <c r="HN247" s="15"/>
      <c r="HO247" s="15"/>
      <c r="HP247" s="15"/>
      <c r="HQ247" s="15"/>
      <c r="HR247" s="15"/>
      <c r="HS247" s="15"/>
      <c r="HT247" s="15"/>
      <c r="HU247" s="15"/>
      <c r="HV247" s="15"/>
      <c r="HW247" s="15"/>
      <c r="HX247" s="15"/>
      <c r="HY247" s="15"/>
      <c r="HZ247" s="15"/>
      <c r="IA247" s="15"/>
      <c r="IB247" s="15"/>
      <c r="IC247" s="15"/>
      <c r="ID247" s="15"/>
      <c r="IE247" s="15"/>
      <c r="IF247" s="15"/>
      <c r="IG247" s="15"/>
      <c r="IH247" s="15"/>
      <c r="II247" s="15"/>
      <c r="IJ247" s="15"/>
      <c r="IK247" s="15"/>
      <c r="IL247" s="15"/>
      <c r="IM247" s="15"/>
      <c r="IN247" s="15"/>
      <c r="IO247" s="15"/>
      <c r="IP247" s="15"/>
      <c r="IQ247" s="15"/>
      <c r="IR247" s="15"/>
      <c r="IS247" s="15"/>
      <c r="IT247" s="15"/>
      <c r="IU247" s="15"/>
      <c r="IV247" s="15"/>
    </row>
    <row r="248" spans="1:256" s="119" customFormat="1" ht="25.5">
      <c r="A248" s="145" t="s">
        <v>1111</v>
      </c>
      <c r="B248" s="141">
        <v>3592</v>
      </c>
      <c r="C248" s="132" t="s">
        <v>733</v>
      </c>
      <c r="D248" s="218">
        <v>500</v>
      </c>
      <c r="E248" s="298">
        <v>340</v>
      </c>
      <c r="F248" s="298">
        <v>100</v>
      </c>
      <c r="G248" s="300">
        <f>F248/E248*100</f>
        <v>29.411764705882355</v>
      </c>
      <c r="H248" s="28"/>
      <c r="I248" s="28"/>
      <c r="J248" s="28"/>
      <c r="K248" s="28"/>
      <c r="L248" s="28"/>
      <c r="M248" s="28"/>
      <c r="N248" s="28"/>
      <c r="O248" s="80"/>
      <c r="P248" s="15"/>
      <c r="Q248" s="15"/>
      <c r="R248" s="149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  <c r="DX248" s="15"/>
      <c r="DY248" s="15"/>
      <c r="DZ248" s="15"/>
      <c r="EA248" s="15"/>
      <c r="EB248" s="15"/>
      <c r="EC248" s="15"/>
      <c r="ED248" s="15"/>
      <c r="EE248" s="15"/>
      <c r="EF248" s="15"/>
      <c r="EG248" s="15"/>
      <c r="EH248" s="15"/>
      <c r="EI248" s="15"/>
      <c r="EJ248" s="15"/>
      <c r="EK248" s="15"/>
      <c r="EL248" s="15"/>
      <c r="EM248" s="15"/>
      <c r="EN248" s="15"/>
      <c r="EO248" s="15"/>
      <c r="EP248" s="15"/>
      <c r="EQ248" s="15"/>
      <c r="ER248" s="15"/>
      <c r="ES248" s="15"/>
      <c r="ET248" s="15"/>
      <c r="EU248" s="15"/>
      <c r="EV248" s="15"/>
      <c r="EW248" s="15"/>
      <c r="EX248" s="15"/>
      <c r="EY248" s="15"/>
      <c r="EZ248" s="15"/>
      <c r="FA248" s="15"/>
      <c r="FB248" s="15"/>
      <c r="FC248" s="15"/>
      <c r="FD248" s="15"/>
      <c r="FE248" s="15"/>
      <c r="FF248" s="15"/>
      <c r="FG248" s="15"/>
      <c r="FH248" s="15"/>
      <c r="FI248" s="15"/>
      <c r="FJ248" s="15"/>
      <c r="FK248" s="15"/>
      <c r="FL248" s="15"/>
      <c r="FM248" s="15"/>
      <c r="FN248" s="15"/>
      <c r="FO248" s="15"/>
      <c r="FP248" s="15"/>
      <c r="FQ248" s="15"/>
      <c r="FR248" s="15"/>
      <c r="FS248" s="15"/>
      <c r="FT248" s="15"/>
      <c r="FU248" s="15"/>
      <c r="FV248" s="15"/>
      <c r="FW248" s="15"/>
      <c r="FX248" s="15"/>
      <c r="FY248" s="15"/>
      <c r="FZ248" s="15"/>
      <c r="GA248" s="15"/>
      <c r="GB248" s="15"/>
      <c r="GC248" s="15"/>
      <c r="GD248" s="15"/>
      <c r="GE248" s="15"/>
      <c r="GF248" s="15"/>
      <c r="GG248" s="15"/>
      <c r="GH248" s="15"/>
      <c r="GI248" s="15"/>
      <c r="GJ248" s="15"/>
      <c r="GK248" s="15"/>
      <c r="GL248" s="15"/>
      <c r="GM248" s="15"/>
      <c r="GN248" s="15"/>
      <c r="GO248" s="15"/>
      <c r="GP248" s="15"/>
      <c r="GQ248" s="15"/>
      <c r="GR248" s="15"/>
      <c r="GS248" s="15"/>
      <c r="GT248" s="15"/>
      <c r="GU248" s="15"/>
      <c r="GV248" s="15"/>
      <c r="GW248" s="15"/>
      <c r="GX248" s="15"/>
      <c r="GY248" s="15"/>
      <c r="GZ248" s="15"/>
      <c r="HA248" s="15"/>
      <c r="HB248" s="15"/>
      <c r="HC248" s="15"/>
      <c r="HD248" s="15"/>
      <c r="HE248" s="15"/>
      <c r="HF248" s="15"/>
      <c r="HG248" s="15"/>
      <c r="HH248" s="15"/>
      <c r="HI248" s="15"/>
      <c r="HJ248" s="15"/>
      <c r="HK248" s="15"/>
      <c r="HL248" s="15"/>
      <c r="HM248" s="15"/>
      <c r="HN248" s="15"/>
      <c r="HO248" s="15"/>
      <c r="HP248" s="15"/>
      <c r="HQ248" s="15"/>
      <c r="HR248" s="15"/>
      <c r="HS248" s="15"/>
      <c r="HT248" s="15"/>
      <c r="HU248" s="15"/>
      <c r="HV248" s="15"/>
      <c r="HW248" s="15"/>
      <c r="HX248" s="15"/>
      <c r="HY248" s="15"/>
      <c r="HZ248" s="15"/>
      <c r="IA248" s="15"/>
      <c r="IB248" s="15"/>
      <c r="IC248" s="15"/>
      <c r="ID248" s="15"/>
      <c r="IE248" s="15"/>
      <c r="IF248" s="15"/>
      <c r="IG248" s="15"/>
      <c r="IH248" s="15"/>
      <c r="II248" s="15"/>
      <c r="IJ248" s="15"/>
      <c r="IK248" s="15"/>
      <c r="IL248" s="15"/>
      <c r="IM248" s="15"/>
      <c r="IN248" s="15"/>
      <c r="IO248" s="15"/>
      <c r="IP248" s="15"/>
      <c r="IQ248" s="15"/>
      <c r="IR248" s="15"/>
      <c r="IS248" s="15"/>
      <c r="IT248" s="15"/>
      <c r="IU248" s="15"/>
      <c r="IV248" s="15"/>
    </row>
    <row r="249" spans="1:256" s="119" customFormat="1" ht="12.75">
      <c r="A249" s="145" t="s">
        <v>1111</v>
      </c>
      <c r="B249" s="141" t="s">
        <v>534</v>
      </c>
      <c r="C249" s="132" t="s">
        <v>911</v>
      </c>
      <c r="D249" s="298">
        <f>D254+D250+D252+D253+D251</f>
        <v>8120</v>
      </c>
      <c r="E249" s="298">
        <f>E254+E250+E252+E253+E251</f>
        <v>38947</v>
      </c>
      <c r="F249" s="298">
        <f>F254+F250+F252+F253+F251</f>
        <v>5116</v>
      </c>
      <c r="G249" s="300">
        <f>F249/E249*100</f>
        <v>13.135799933242613</v>
      </c>
      <c r="H249" s="28"/>
      <c r="I249" s="28"/>
      <c r="J249" s="28"/>
      <c r="K249" s="28"/>
      <c r="L249" s="28"/>
      <c r="M249" s="28"/>
      <c r="N249" s="28"/>
      <c r="O249" s="80"/>
      <c r="P249" s="15"/>
      <c r="Q249" s="15"/>
      <c r="R249" s="149"/>
      <c r="S249" s="15"/>
      <c r="T249" s="15"/>
      <c r="U249" s="15"/>
      <c r="V249" s="149"/>
      <c r="W249" s="149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  <c r="DX249" s="15"/>
      <c r="DY249" s="15"/>
      <c r="DZ249" s="15"/>
      <c r="EA249" s="15"/>
      <c r="EB249" s="15"/>
      <c r="EC249" s="15"/>
      <c r="ED249" s="15"/>
      <c r="EE249" s="15"/>
      <c r="EF249" s="15"/>
      <c r="EG249" s="15"/>
      <c r="EH249" s="15"/>
      <c r="EI249" s="15"/>
      <c r="EJ249" s="15"/>
      <c r="EK249" s="15"/>
      <c r="EL249" s="15"/>
      <c r="EM249" s="15"/>
      <c r="EN249" s="15"/>
      <c r="EO249" s="15"/>
      <c r="EP249" s="15"/>
      <c r="EQ249" s="15"/>
      <c r="ER249" s="15"/>
      <c r="ES249" s="15"/>
      <c r="ET249" s="15"/>
      <c r="EU249" s="15"/>
      <c r="EV249" s="15"/>
      <c r="EW249" s="15"/>
      <c r="EX249" s="15"/>
      <c r="EY249" s="15"/>
      <c r="EZ249" s="15"/>
      <c r="FA249" s="15"/>
      <c r="FB249" s="15"/>
      <c r="FC249" s="15"/>
      <c r="FD249" s="15"/>
      <c r="FE249" s="15"/>
      <c r="FF249" s="15"/>
      <c r="FG249" s="15"/>
      <c r="FH249" s="15"/>
      <c r="FI249" s="15"/>
      <c r="FJ249" s="15"/>
      <c r="FK249" s="15"/>
      <c r="FL249" s="15"/>
      <c r="FM249" s="15"/>
      <c r="FN249" s="15"/>
      <c r="FO249" s="15"/>
      <c r="FP249" s="15"/>
      <c r="FQ249" s="15"/>
      <c r="FR249" s="15"/>
      <c r="FS249" s="15"/>
      <c r="FT249" s="15"/>
      <c r="FU249" s="15"/>
      <c r="FV249" s="15"/>
      <c r="FW249" s="15"/>
      <c r="FX249" s="15"/>
      <c r="FY249" s="15"/>
      <c r="FZ249" s="15"/>
      <c r="GA249" s="15"/>
      <c r="GB249" s="15"/>
      <c r="GC249" s="15"/>
      <c r="GD249" s="15"/>
      <c r="GE249" s="15"/>
      <c r="GF249" s="15"/>
      <c r="GG249" s="15"/>
      <c r="GH249" s="15"/>
      <c r="GI249" s="15"/>
      <c r="GJ249" s="15"/>
      <c r="GK249" s="15"/>
      <c r="GL249" s="15"/>
      <c r="GM249" s="15"/>
      <c r="GN249" s="15"/>
      <c r="GO249" s="15"/>
      <c r="GP249" s="15"/>
      <c r="GQ249" s="15"/>
      <c r="GR249" s="15"/>
      <c r="GS249" s="15"/>
      <c r="GT249" s="15"/>
      <c r="GU249" s="15"/>
      <c r="GV249" s="15"/>
      <c r="GW249" s="15"/>
      <c r="GX249" s="15"/>
      <c r="GY249" s="15"/>
      <c r="GZ249" s="15"/>
      <c r="HA249" s="15"/>
      <c r="HB249" s="15"/>
      <c r="HC249" s="15"/>
      <c r="HD249" s="15"/>
      <c r="HE249" s="15"/>
      <c r="HF249" s="15"/>
      <c r="HG249" s="15"/>
      <c r="HH249" s="15"/>
      <c r="HI249" s="15"/>
      <c r="HJ249" s="15"/>
      <c r="HK249" s="15"/>
      <c r="HL249" s="15"/>
      <c r="HM249" s="15"/>
      <c r="HN249" s="15"/>
      <c r="HO249" s="15"/>
      <c r="HP249" s="15"/>
      <c r="HQ249" s="15"/>
      <c r="HR249" s="15"/>
      <c r="HS249" s="15"/>
      <c r="HT249" s="15"/>
      <c r="HU249" s="15"/>
      <c r="HV249" s="15"/>
      <c r="HW249" s="15"/>
      <c r="HX249" s="15"/>
      <c r="HY249" s="15"/>
      <c r="HZ249" s="15"/>
      <c r="IA249" s="15"/>
      <c r="IB249" s="15"/>
      <c r="IC249" s="15"/>
      <c r="ID249" s="15"/>
      <c r="IE249" s="15"/>
      <c r="IF249" s="15"/>
      <c r="IG249" s="15"/>
      <c r="IH249" s="15"/>
      <c r="II249" s="15"/>
      <c r="IJ249" s="15"/>
      <c r="IK249" s="15"/>
      <c r="IL249" s="15"/>
      <c r="IM249" s="15"/>
      <c r="IN249" s="15"/>
      <c r="IO249" s="15"/>
      <c r="IP249" s="15"/>
      <c r="IQ249" s="15"/>
      <c r="IR249" s="15"/>
      <c r="IS249" s="15"/>
      <c r="IT249" s="15"/>
      <c r="IU249" s="15"/>
      <c r="IV249" s="15"/>
    </row>
    <row r="250" spans="1:256" s="119" customFormat="1" ht="12.75">
      <c r="A250" s="145" t="s">
        <v>1111</v>
      </c>
      <c r="B250" s="398" t="s">
        <v>670</v>
      </c>
      <c r="C250" s="399" t="s">
        <v>587</v>
      </c>
      <c r="D250" s="440">
        <v>4000</v>
      </c>
      <c r="E250" s="401">
        <v>33500</v>
      </c>
      <c r="F250" s="401">
        <v>821</v>
      </c>
      <c r="G250" s="499">
        <f t="shared" si="11"/>
        <v>2.4507462686567165</v>
      </c>
      <c r="H250" s="28"/>
      <c r="I250" s="28"/>
      <c r="J250" s="28"/>
      <c r="K250" s="28"/>
      <c r="L250" s="28"/>
      <c r="M250" s="28"/>
      <c r="N250" s="28"/>
      <c r="O250" s="80"/>
      <c r="P250" s="15"/>
      <c r="Q250" s="15"/>
      <c r="R250" s="149"/>
      <c r="S250" s="15"/>
      <c r="T250" s="15"/>
      <c r="U250" s="15"/>
      <c r="V250" s="15"/>
      <c r="W250" s="149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  <c r="DX250" s="15"/>
      <c r="DY250" s="15"/>
      <c r="DZ250" s="15"/>
      <c r="EA250" s="15"/>
      <c r="EB250" s="15"/>
      <c r="EC250" s="15"/>
      <c r="ED250" s="15"/>
      <c r="EE250" s="15"/>
      <c r="EF250" s="15"/>
      <c r="EG250" s="15"/>
      <c r="EH250" s="15"/>
      <c r="EI250" s="15"/>
      <c r="EJ250" s="15"/>
      <c r="EK250" s="15"/>
      <c r="EL250" s="15"/>
      <c r="EM250" s="15"/>
      <c r="EN250" s="15"/>
      <c r="EO250" s="15"/>
      <c r="EP250" s="15"/>
      <c r="EQ250" s="15"/>
      <c r="ER250" s="15"/>
      <c r="ES250" s="15"/>
      <c r="ET250" s="15"/>
      <c r="EU250" s="15"/>
      <c r="EV250" s="15"/>
      <c r="EW250" s="15"/>
      <c r="EX250" s="15"/>
      <c r="EY250" s="15"/>
      <c r="EZ250" s="15"/>
      <c r="FA250" s="15"/>
      <c r="FB250" s="15"/>
      <c r="FC250" s="15"/>
      <c r="FD250" s="15"/>
      <c r="FE250" s="15"/>
      <c r="FF250" s="15"/>
      <c r="FG250" s="15"/>
      <c r="FH250" s="15"/>
      <c r="FI250" s="15"/>
      <c r="FJ250" s="15"/>
      <c r="FK250" s="15"/>
      <c r="FL250" s="15"/>
      <c r="FM250" s="15"/>
      <c r="FN250" s="15"/>
      <c r="FO250" s="15"/>
      <c r="FP250" s="15"/>
      <c r="FQ250" s="15"/>
      <c r="FR250" s="15"/>
      <c r="FS250" s="15"/>
      <c r="FT250" s="15"/>
      <c r="FU250" s="15"/>
      <c r="FV250" s="15"/>
      <c r="FW250" s="15"/>
      <c r="FX250" s="15"/>
      <c r="FY250" s="15"/>
      <c r="FZ250" s="15"/>
      <c r="GA250" s="15"/>
      <c r="GB250" s="15"/>
      <c r="GC250" s="15"/>
      <c r="GD250" s="15"/>
      <c r="GE250" s="15"/>
      <c r="GF250" s="15"/>
      <c r="GG250" s="15"/>
      <c r="GH250" s="15"/>
      <c r="GI250" s="15"/>
      <c r="GJ250" s="15"/>
      <c r="GK250" s="15"/>
      <c r="GL250" s="15"/>
      <c r="GM250" s="15"/>
      <c r="GN250" s="15"/>
      <c r="GO250" s="15"/>
      <c r="GP250" s="15"/>
      <c r="GQ250" s="15"/>
      <c r="GR250" s="15"/>
      <c r="GS250" s="15"/>
      <c r="GT250" s="15"/>
      <c r="GU250" s="15"/>
      <c r="GV250" s="15"/>
      <c r="GW250" s="15"/>
      <c r="GX250" s="15"/>
      <c r="GY250" s="15"/>
      <c r="GZ250" s="15"/>
      <c r="HA250" s="15"/>
      <c r="HB250" s="15"/>
      <c r="HC250" s="15"/>
      <c r="HD250" s="15"/>
      <c r="HE250" s="15"/>
      <c r="HF250" s="15"/>
      <c r="HG250" s="15"/>
      <c r="HH250" s="15"/>
      <c r="HI250" s="15"/>
      <c r="HJ250" s="15"/>
      <c r="HK250" s="15"/>
      <c r="HL250" s="15"/>
      <c r="HM250" s="15"/>
      <c r="HN250" s="15"/>
      <c r="HO250" s="15"/>
      <c r="HP250" s="15"/>
      <c r="HQ250" s="15"/>
      <c r="HR250" s="15"/>
      <c r="HS250" s="15"/>
      <c r="HT250" s="15"/>
      <c r="HU250" s="15"/>
      <c r="HV250" s="15"/>
      <c r="HW250" s="15"/>
      <c r="HX250" s="15"/>
      <c r="HY250" s="15"/>
      <c r="HZ250" s="15"/>
      <c r="IA250" s="15"/>
      <c r="IB250" s="15"/>
      <c r="IC250" s="15"/>
      <c r="ID250" s="15"/>
      <c r="IE250" s="15"/>
      <c r="IF250" s="15"/>
      <c r="IG250" s="15"/>
      <c r="IH250" s="15"/>
      <c r="II250" s="15"/>
      <c r="IJ250" s="15"/>
      <c r="IK250" s="15"/>
      <c r="IL250" s="15"/>
      <c r="IM250" s="15"/>
      <c r="IN250" s="15"/>
      <c r="IO250" s="15"/>
      <c r="IP250" s="15"/>
      <c r="IQ250" s="15"/>
      <c r="IR250" s="15"/>
      <c r="IS250" s="15"/>
      <c r="IT250" s="15"/>
      <c r="IU250" s="15"/>
      <c r="IV250" s="15"/>
    </row>
    <row r="251" spans="1:256" s="119" customFormat="1" ht="12.75">
      <c r="A251" s="145" t="s">
        <v>1111</v>
      </c>
      <c r="B251" s="398" t="s">
        <v>671</v>
      </c>
      <c r="C251" s="399" t="s">
        <v>932</v>
      </c>
      <c r="D251" s="440">
        <v>750</v>
      </c>
      <c r="E251" s="401">
        <v>2077</v>
      </c>
      <c r="F251" s="401">
        <v>2004</v>
      </c>
      <c r="G251" s="499">
        <f t="shared" si="11"/>
        <v>96.48531535869041</v>
      </c>
      <c r="H251" s="28"/>
      <c r="I251" s="28"/>
      <c r="J251" s="28"/>
      <c r="K251" s="28"/>
      <c r="L251" s="28"/>
      <c r="M251" s="28"/>
      <c r="N251" s="28"/>
      <c r="O251" s="80"/>
      <c r="P251" s="15"/>
      <c r="Q251" s="15"/>
      <c r="R251" s="149"/>
      <c r="S251" s="15"/>
      <c r="T251" s="15"/>
      <c r="U251" s="15"/>
      <c r="V251" s="15"/>
      <c r="W251" s="149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  <c r="DX251" s="15"/>
      <c r="DY251" s="15"/>
      <c r="DZ251" s="15"/>
      <c r="EA251" s="15"/>
      <c r="EB251" s="15"/>
      <c r="EC251" s="15"/>
      <c r="ED251" s="15"/>
      <c r="EE251" s="15"/>
      <c r="EF251" s="15"/>
      <c r="EG251" s="15"/>
      <c r="EH251" s="15"/>
      <c r="EI251" s="15"/>
      <c r="EJ251" s="15"/>
      <c r="EK251" s="15"/>
      <c r="EL251" s="15"/>
      <c r="EM251" s="15"/>
      <c r="EN251" s="15"/>
      <c r="EO251" s="15"/>
      <c r="EP251" s="15"/>
      <c r="EQ251" s="15"/>
      <c r="ER251" s="15"/>
      <c r="ES251" s="15"/>
      <c r="ET251" s="15"/>
      <c r="EU251" s="15"/>
      <c r="EV251" s="15"/>
      <c r="EW251" s="15"/>
      <c r="EX251" s="15"/>
      <c r="EY251" s="15"/>
      <c r="EZ251" s="15"/>
      <c r="FA251" s="15"/>
      <c r="FB251" s="15"/>
      <c r="FC251" s="15"/>
      <c r="FD251" s="15"/>
      <c r="FE251" s="15"/>
      <c r="FF251" s="15"/>
      <c r="FG251" s="15"/>
      <c r="FH251" s="15"/>
      <c r="FI251" s="15"/>
      <c r="FJ251" s="15"/>
      <c r="FK251" s="15"/>
      <c r="FL251" s="15"/>
      <c r="FM251" s="15"/>
      <c r="FN251" s="15"/>
      <c r="FO251" s="15"/>
      <c r="FP251" s="15"/>
      <c r="FQ251" s="15"/>
      <c r="FR251" s="15"/>
      <c r="FS251" s="15"/>
      <c r="FT251" s="15"/>
      <c r="FU251" s="15"/>
      <c r="FV251" s="15"/>
      <c r="FW251" s="15"/>
      <c r="FX251" s="15"/>
      <c r="FY251" s="15"/>
      <c r="FZ251" s="15"/>
      <c r="GA251" s="15"/>
      <c r="GB251" s="15"/>
      <c r="GC251" s="15"/>
      <c r="GD251" s="15"/>
      <c r="GE251" s="15"/>
      <c r="GF251" s="15"/>
      <c r="GG251" s="15"/>
      <c r="GH251" s="15"/>
      <c r="GI251" s="15"/>
      <c r="GJ251" s="15"/>
      <c r="GK251" s="15"/>
      <c r="GL251" s="15"/>
      <c r="GM251" s="15"/>
      <c r="GN251" s="15"/>
      <c r="GO251" s="15"/>
      <c r="GP251" s="15"/>
      <c r="GQ251" s="15"/>
      <c r="GR251" s="15"/>
      <c r="GS251" s="15"/>
      <c r="GT251" s="15"/>
      <c r="GU251" s="15"/>
      <c r="GV251" s="15"/>
      <c r="GW251" s="15"/>
      <c r="GX251" s="15"/>
      <c r="GY251" s="15"/>
      <c r="GZ251" s="15"/>
      <c r="HA251" s="15"/>
      <c r="HB251" s="15"/>
      <c r="HC251" s="15"/>
      <c r="HD251" s="15"/>
      <c r="HE251" s="15"/>
      <c r="HF251" s="15"/>
      <c r="HG251" s="15"/>
      <c r="HH251" s="15"/>
      <c r="HI251" s="15"/>
      <c r="HJ251" s="15"/>
      <c r="HK251" s="15"/>
      <c r="HL251" s="15"/>
      <c r="HM251" s="15"/>
      <c r="HN251" s="15"/>
      <c r="HO251" s="15"/>
      <c r="HP251" s="15"/>
      <c r="HQ251" s="15"/>
      <c r="HR251" s="15"/>
      <c r="HS251" s="15"/>
      <c r="HT251" s="15"/>
      <c r="HU251" s="15"/>
      <c r="HV251" s="15"/>
      <c r="HW251" s="15"/>
      <c r="HX251" s="15"/>
      <c r="HY251" s="15"/>
      <c r="HZ251" s="15"/>
      <c r="IA251" s="15"/>
      <c r="IB251" s="15"/>
      <c r="IC251" s="15"/>
      <c r="ID251" s="15"/>
      <c r="IE251" s="15"/>
      <c r="IF251" s="15"/>
      <c r="IG251" s="15"/>
      <c r="IH251" s="15"/>
      <c r="II251" s="15"/>
      <c r="IJ251" s="15"/>
      <c r="IK251" s="15"/>
      <c r="IL251" s="15"/>
      <c r="IM251" s="15"/>
      <c r="IN251" s="15"/>
      <c r="IO251" s="15"/>
      <c r="IP251" s="15"/>
      <c r="IQ251" s="15"/>
      <c r="IR251" s="15"/>
      <c r="IS251" s="15"/>
      <c r="IT251" s="15"/>
      <c r="IU251" s="15"/>
      <c r="IV251" s="15"/>
    </row>
    <row r="252" spans="1:256" s="119" customFormat="1" ht="12.75">
      <c r="A252" s="145" t="s">
        <v>1111</v>
      </c>
      <c r="B252" s="398" t="s">
        <v>933</v>
      </c>
      <c r="C252" s="399" t="s">
        <v>934</v>
      </c>
      <c r="D252" s="440">
        <v>1800</v>
      </c>
      <c r="E252" s="401">
        <v>1707</v>
      </c>
      <c r="F252" s="401">
        <v>1179</v>
      </c>
      <c r="G252" s="499">
        <f t="shared" si="11"/>
        <v>69.06854130052724</v>
      </c>
      <c r="H252" s="28"/>
      <c r="I252" s="28"/>
      <c r="J252" s="28"/>
      <c r="K252" s="28"/>
      <c r="L252" s="28"/>
      <c r="M252" s="28"/>
      <c r="N252" s="28"/>
      <c r="O252" s="80"/>
      <c r="P252" s="15"/>
      <c r="Q252" s="15"/>
      <c r="R252" s="149"/>
      <c r="S252" s="15"/>
      <c r="T252" s="15"/>
      <c r="U252" s="15"/>
      <c r="V252" s="15"/>
      <c r="W252" s="149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  <c r="DX252" s="15"/>
      <c r="DY252" s="15"/>
      <c r="DZ252" s="15"/>
      <c r="EA252" s="15"/>
      <c r="EB252" s="15"/>
      <c r="EC252" s="15"/>
      <c r="ED252" s="15"/>
      <c r="EE252" s="15"/>
      <c r="EF252" s="15"/>
      <c r="EG252" s="15"/>
      <c r="EH252" s="15"/>
      <c r="EI252" s="15"/>
      <c r="EJ252" s="15"/>
      <c r="EK252" s="15"/>
      <c r="EL252" s="15"/>
      <c r="EM252" s="15"/>
      <c r="EN252" s="15"/>
      <c r="EO252" s="15"/>
      <c r="EP252" s="15"/>
      <c r="EQ252" s="15"/>
      <c r="ER252" s="15"/>
      <c r="ES252" s="15"/>
      <c r="ET252" s="15"/>
      <c r="EU252" s="15"/>
      <c r="EV252" s="15"/>
      <c r="EW252" s="15"/>
      <c r="EX252" s="15"/>
      <c r="EY252" s="15"/>
      <c r="EZ252" s="15"/>
      <c r="FA252" s="15"/>
      <c r="FB252" s="15"/>
      <c r="FC252" s="15"/>
      <c r="FD252" s="15"/>
      <c r="FE252" s="15"/>
      <c r="FF252" s="15"/>
      <c r="FG252" s="15"/>
      <c r="FH252" s="15"/>
      <c r="FI252" s="15"/>
      <c r="FJ252" s="15"/>
      <c r="FK252" s="15"/>
      <c r="FL252" s="15"/>
      <c r="FM252" s="15"/>
      <c r="FN252" s="15"/>
      <c r="FO252" s="15"/>
      <c r="FP252" s="15"/>
      <c r="FQ252" s="15"/>
      <c r="FR252" s="15"/>
      <c r="FS252" s="15"/>
      <c r="FT252" s="15"/>
      <c r="FU252" s="15"/>
      <c r="FV252" s="15"/>
      <c r="FW252" s="15"/>
      <c r="FX252" s="15"/>
      <c r="FY252" s="15"/>
      <c r="FZ252" s="15"/>
      <c r="GA252" s="15"/>
      <c r="GB252" s="15"/>
      <c r="GC252" s="15"/>
      <c r="GD252" s="15"/>
      <c r="GE252" s="15"/>
      <c r="GF252" s="15"/>
      <c r="GG252" s="15"/>
      <c r="GH252" s="15"/>
      <c r="GI252" s="15"/>
      <c r="GJ252" s="15"/>
      <c r="GK252" s="15"/>
      <c r="GL252" s="15"/>
      <c r="GM252" s="15"/>
      <c r="GN252" s="15"/>
      <c r="GO252" s="15"/>
      <c r="GP252" s="15"/>
      <c r="GQ252" s="15"/>
      <c r="GR252" s="15"/>
      <c r="GS252" s="15"/>
      <c r="GT252" s="15"/>
      <c r="GU252" s="15"/>
      <c r="GV252" s="15"/>
      <c r="GW252" s="15"/>
      <c r="GX252" s="15"/>
      <c r="GY252" s="15"/>
      <c r="GZ252" s="15"/>
      <c r="HA252" s="15"/>
      <c r="HB252" s="15"/>
      <c r="HC252" s="15"/>
      <c r="HD252" s="15"/>
      <c r="HE252" s="15"/>
      <c r="HF252" s="15"/>
      <c r="HG252" s="15"/>
      <c r="HH252" s="15"/>
      <c r="HI252" s="15"/>
      <c r="HJ252" s="15"/>
      <c r="HK252" s="15"/>
      <c r="HL252" s="15"/>
      <c r="HM252" s="15"/>
      <c r="HN252" s="15"/>
      <c r="HO252" s="15"/>
      <c r="HP252" s="15"/>
      <c r="HQ252" s="15"/>
      <c r="HR252" s="15"/>
      <c r="HS252" s="15"/>
      <c r="HT252" s="15"/>
      <c r="HU252" s="15"/>
      <c r="HV252" s="15"/>
      <c r="HW252" s="15"/>
      <c r="HX252" s="15"/>
      <c r="HY252" s="15"/>
      <c r="HZ252" s="15"/>
      <c r="IA252" s="15"/>
      <c r="IB252" s="15"/>
      <c r="IC252" s="15"/>
      <c r="ID252" s="15"/>
      <c r="IE252" s="15"/>
      <c r="IF252" s="15"/>
      <c r="IG252" s="15"/>
      <c r="IH252" s="15"/>
      <c r="II252" s="15"/>
      <c r="IJ252" s="15"/>
      <c r="IK252" s="15"/>
      <c r="IL252" s="15"/>
      <c r="IM252" s="15"/>
      <c r="IN252" s="15"/>
      <c r="IO252" s="15"/>
      <c r="IP252" s="15"/>
      <c r="IQ252" s="15"/>
      <c r="IR252" s="15"/>
      <c r="IS252" s="15"/>
      <c r="IT252" s="15"/>
      <c r="IU252" s="15"/>
      <c r="IV252" s="15"/>
    </row>
    <row r="253" spans="1:256" s="119" customFormat="1" ht="12.75">
      <c r="A253" s="145" t="s">
        <v>1111</v>
      </c>
      <c r="B253" s="398" t="s">
        <v>933</v>
      </c>
      <c r="C253" s="399" t="s">
        <v>936</v>
      </c>
      <c r="D253" s="400">
        <v>1370</v>
      </c>
      <c r="E253" s="401">
        <v>1463</v>
      </c>
      <c r="F253" s="401">
        <v>926</v>
      </c>
      <c r="G253" s="499">
        <f t="shared" si="11"/>
        <v>63.294600136705405</v>
      </c>
      <c r="H253" s="28"/>
      <c r="I253" s="28"/>
      <c r="J253" s="28"/>
      <c r="K253" s="28"/>
      <c r="L253" s="28"/>
      <c r="M253" s="28"/>
      <c r="N253" s="28"/>
      <c r="O253" s="80"/>
      <c r="P253" s="15"/>
      <c r="Q253" s="15"/>
      <c r="R253" s="149"/>
      <c r="S253" s="15"/>
      <c r="T253" s="15"/>
      <c r="U253" s="15"/>
      <c r="V253" s="15"/>
      <c r="W253" s="149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  <c r="DX253" s="15"/>
      <c r="DY253" s="15"/>
      <c r="DZ253" s="15"/>
      <c r="EA253" s="15"/>
      <c r="EB253" s="15"/>
      <c r="EC253" s="15"/>
      <c r="ED253" s="15"/>
      <c r="EE253" s="15"/>
      <c r="EF253" s="15"/>
      <c r="EG253" s="15"/>
      <c r="EH253" s="15"/>
      <c r="EI253" s="15"/>
      <c r="EJ253" s="15"/>
      <c r="EK253" s="15"/>
      <c r="EL253" s="15"/>
      <c r="EM253" s="15"/>
      <c r="EN253" s="15"/>
      <c r="EO253" s="15"/>
      <c r="EP253" s="15"/>
      <c r="EQ253" s="15"/>
      <c r="ER253" s="15"/>
      <c r="ES253" s="15"/>
      <c r="ET253" s="15"/>
      <c r="EU253" s="15"/>
      <c r="EV253" s="15"/>
      <c r="EW253" s="15"/>
      <c r="EX253" s="15"/>
      <c r="EY253" s="15"/>
      <c r="EZ253" s="15"/>
      <c r="FA253" s="15"/>
      <c r="FB253" s="15"/>
      <c r="FC253" s="15"/>
      <c r="FD253" s="15"/>
      <c r="FE253" s="15"/>
      <c r="FF253" s="15"/>
      <c r="FG253" s="15"/>
      <c r="FH253" s="15"/>
      <c r="FI253" s="15"/>
      <c r="FJ253" s="15"/>
      <c r="FK253" s="15"/>
      <c r="FL253" s="15"/>
      <c r="FM253" s="15"/>
      <c r="FN253" s="15"/>
      <c r="FO253" s="15"/>
      <c r="FP253" s="15"/>
      <c r="FQ253" s="15"/>
      <c r="FR253" s="15"/>
      <c r="FS253" s="15"/>
      <c r="FT253" s="15"/>
      <c r="FU253" s="15"/>
      <c r="FV253" s="15"/>
      <c r="FW253" s="15"/>
      <c r="FX253" s="15"/>
      <c r="FY253" s="15"/>
      <c r="FZ253" s="15"/>
      <c r="GA253" s="15"/>
      <c r="GB253" s="15"/>
      <c r="GC253" s="15"/>
      <c r="GD253" s="15"/>
      <c r="GE253" s="15"/>
      <c r="GF253" s="15"/>
      <c r="GG253" s="15"/>
      <c r="GH253" s="15"/>
      <c r="GI253" s="15"/>
      <c r="GJ253" s="15"/>
      <c r="GK253" s="15"/>
      <c r="GL253" s="15"/>
      <c r="GM253" s="15"/>
      <c r="GN253" s="15"/>
      <c r="GO253" s="15"/>
      <c r="GP253" s="15"/>
      <c r="GQ253" s="15"/>
      <c r="GR253" s="15"/>
      <c r="GS253" s="15"/>
      <c r="GT253" s="15"/>
      <c r="GU253" s="15"/>
      <c r="GV253" s="15"/>
      <c r="GW253" s="15"/>
      <c r="GX253" s="15"/>
      <c r="GY253" s="15"/>
      <c r="GZ253" s="15"/>
      <c r="HA253" s="15"/>
      <c r="HB253" s="15"/>
      <c r="HC253" s="15"/>
      <c r="HD253" s="15"/>
      <c r="HE253" s="15"/>
      <c r="HF253" s="15"/>
      <c r="HG253" s="15"/>
      <c r="HH253" s="15"/>
      <c r="HI253" s="15"/>
      <c r="HJ253" s="15"/>
      <c r="HK253" s="15"/>
      <c r="HL253" s="15"/>
      <c r="HM253" s="15"/>
      <c r="HN253" s="15"/>
      <c r="HO253" s="15"/>
      <c r="HP253" s="15"/>
      <c r="HQ253" s="15"/>
      <c r="HR253" s="15"/>
      <c r="HS253" s="15"/>
      <c r="HT253" s="15"/>
      <c r="HU253" s="15"/>
      <c r="HV253" s="15"/>
      <c r="HW253" s="15"/>
      <c r="HX253" s="15"/>
      <c r="HY253" s="15"/>
      <c r="HZ253" s="15"/>
      <c r="IA253" s="15"/>
      <c r="IB253" s="15"/>
      <c r="IC253" s="15"/>
      <c r="ID253" s="15"/>
      <c r="IE253" s="15"/>
      <c r="IF253" s="15"/>
      <c r="IG253" s="15"/>
      <c r="IH253" s="15"/>
      <c r="II253" s="15"/>
      <c r="IJ253" s="15"/>
      <c r="IK253" s="15"/>
      <c r="IL253" s="15"/>
      <c r="IM253" s="15"/>
      <c r="IN253" s="15"/>
      <c r="IO253" s="15"/>
      <c r="IP253" s="15"/>
      <c r="IQ253" s="15"/>
      <c r="IR253" s="15"/>
      <c r="IS253" s="15"/>
      <c r="IT253" s="15"/>
      <c r="IU253" s="15"/>
      <c r="IV253" s="15"/>
    </row>
    <row r="254" spans="1:256" s="119" customFormat="1" ht="12.75">
      <c r="A254" s="145" t="s">
        <v>1111</v>
      </c>
      <c r="B254" s="398" t="s">
        <v>930</v>
      </c>
      <c r="C254" s="399" t="s">
        <v>931</v>
      </c>
      <c r="D254" s="400">
        <v>200</v>
      </c>
      <c r="E254" s="401">
        <v>200</v>
      </c>
      <c r="F254" s="401">
        <v>186</v>
      </c>
      <c r="G254" s="499">
        <f>F254/E254*100</f>
        <v>93</v>
      </c>
      <c r="H254" s="28"/>
      <c r="I254" s="28"/>
      <c r="J254" s="28"/>
      <c r="K254" s="28"/>
      <c r="L254" s="28"/>
      <c r="M254" s="28"/>
      <c r="N254" s="28"/>
      <c r="O254" s="80"/>
      <c r="P254" s="15"/>
      <c r="Q254" s="15"/>
      <c r="R254" s="149"/>
      <c r="S254" s="15"/>
      <c r="T254" s="15"/>
      <c r="U254" s="15"/>
      <c r="V254" s="15"/>
      <c r="W254" s="149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  <c r="DX254" s="15"/>
      <c r="DY254" s="15"/>
      <c r="DZ254" s="15"/>
      <c r="EA254" s="15"/>
      <c r="EB254" s="15"/>
      <c r="EC254" s="15"/>
      <c r="ED254" s="15"/>
      <c r="EE254" s="15"/>
      <c r="EF254" s="15"/>
      <c r="EG254" s="15"/>
      <c r="EH254" s="15"/>
      <c r="EI254" s="15"/>
      <c r="EJ254" s="15"/>
      <c r="EK254" s="15"/>
      <c r="EL254" s="15"/>
      <c r="EM254" s="15"/>
      <c r="EN254" s="15"/>
      <c r="EO254" s="15"/>
      <c r="EP254" s="15"/>
      <c r="EQ254" s="15"/>
      <c r="ER254" s="15"/>
      <c r="ES254" s="15"/>
      <c r="ET254" s="15"/>
      <c r="EU254" s="15"/>
      <c r="EV254" s="15"/>
      <c r="EW254" s="15"/>
      <c r="EX254" s="15"/>
      <c r="EY254" s="15"/>
      <c r="EZ254" s="15"/>
      <c r="FA254" s="15"/>
      <c r="FB254" s="15"/>
      <c r="FC254" s="15"/>
      <c r="FD254" s="15"/>
      <c r="FE254" s="15"/>
      <c r="FF254" s="15"/>
      <c r="FG254" s="15"/>
      <c r="FH254" s="15"/>
      <c r="FI254" s="15"/>
      <c r="FJ254" s="15"/>
      <c r="FK254" s="15"/>
      <c r="FL254" s="15"/>
      <c r="FM254" s="15"/>
      <c r="FN254" s="15"/>
      <c r="FO254" s="15"/>
      <c r="FP254" s="15"/>
      <c r="FQ254" s="15"/>
      <c r="FR254" s="15"/>
      <c r="FS254" s="15"/>
      <c r="FT254" s="15"/>
      <c r="FU254" s="15"/>
      <c r="FV254" s="15"/>
      <c r="FW254" s="15"/>
      <c r="FX254" s="15"/>
      <c r="FY254" s="15"/>
      <c r="FZ254" s="15"/>
      <c r="GA254" s="15"/>
      <c r="GB254" s="15"/>
      <c r="GC254" s="15"/>
      <c r="GD254" s="15"/>
      <c r="GE254" s="15"/>
      <c r="GF254" s="15"/>
      <c r="GG254" s="15"/>
      <c r="GH254" s="15"/>
      <c r="GI254" s="15"/>
      <c r="GJ254" s="15"/>
      <c r="GK254" s="15"/>
      <c r="GL254" s="15"/>
      <c r="GM254" s="15"/>
      <c r="GN254" s="15"/>
      <c r="GO254" s="15"/>
      <c r="GP254" s="15"/>
      <c r="GQ254" s="15"/>
      <c r="GR254" s="15"/>
      <c r="GS254" s="15"/>
      <c r="GT254" s="15"/>
      <c r="GU254" s="15"/>
      <c r="GV254" s="15"/>
      <c r="GW254" s="15"/>
      <c r="GX254" s="15"/>
      <c r="GY254" s="15"/>
      <c r="GZ254" s="15"/>
      <c r="HA254" s="15"/>
      <c r="HB254" s="15"/>
      <c r="HC254" s="15"/>
      <c r="HD254" s="15"/>
      <c r="HE254" s="15"/>
      <c r="HF254" s="15"/>
      <c r="HG254" s="15"/>
      <c r="HH254" s="15"/>
      <c r="HI254" s="15"/>
      <c r="HJ254" s="15"/>
      <c r="HK254" s="15"/>
      <c r="HL254" s="15"/>
      <c r="HM254" s="15"/>
      <c r="HN254" s="15"/>
      <c r="HO254" s="15"/>
      <c r="HP254" s="15"/>
      <c r="HQ254" s="15"/>
      <c r="HR254" s="15"/>
      <c r="HS254" s="15"/>
      <c r="HT254" s="15"/>
      <c r="HU254" s="15"/>
      <c r="HV254" s="15"/>
      <c r="HW254" s="15"/>
      <c r="HX254" s="15"/>
      <c r="HY254" s="15"/>
      <c r="HZ254" s="15"/>
      <c r="IA254" s="15"/>
      <c r="IB254" s="15"/>
      <c r="IC254" s="15"/>
      <c r="ID254" s="15"/>
      <c r="IE254" s="15"/>
      <c r="IF254" s="15"/>
      <c r="IG254" s="15"/>
      <c r="IH254" s="15"/>
      <c r="II254" s="15"/>
      <c r="IJ254" s="15"/>
      <c r="IK254" s="15"/>
      <c r="IL254" s="15"/>
      <c r="IM254" s="15"/>
      <c r="IN254" s="15"/>
      <c r="IO254" s="15"/>
      <c r="IP254" s="15"/>
      <c r="IQ254" s="15"/>
      <c r="IR254" s="15"/>
      <c r="IS254" s="15"/>
      <c r="IT254" s="15"/>
      <c r="IU254" s="15"/>
      <c r="IV254" s="15"/>
    </row>
    <row r="255" spans="1:256" s="119" customFormat="1" ht="12.75">
      <c r="A255" s="197"/>
      <c r="B255" s="214"/>
      <c r="C255" s="213" t="s">
        <v>942</v>
      </c>
      <c r="D255" s="198">
        <f>SUM(D245:D254)-D249</f>
        <v>13620</v>
      </c>
      <c r="E255" s="198">
        <f>SUM(E245:E254)-E249</f>
        <v>44537</v>
      </c>
      <c r="F255" s="198">
        <f>SUM(F245:F254)-F249</f>
        <v>8367</v>
      </c>
      <c r="G255" s="427">
        <f t="shared" si="11"/>
        <v>18.786626849585737</v>
      </c>
      <c r="H255" s="123" t="s">
        <v>1123</v>
      </c>
      <c r="I255" s="28"/>
      <c r="J255" s="28"/>
      <c r="K255" s="28"/>
      <c r="L255" s="28"/>
      <c r="M255" s="28"/>
      <c r="N255" s="28"/>
      <c r="O255" s="80" t="s">
        <v>167</v>
      </c>
      <c r="P255" s="80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  <c r="DX255" s="15"/>
      <c r="DY255" s="15"/>
      <c r="DZ255" s="15"/>
      <c r="EA255" s="15"/>
      <c r="EB255" s="15"/>
      <c r="EC255" s="15"/>
      <c r="ED255" s="15"/>
      <c r="EE255" s="15"/>
      <c r="EF255" s="15"/>
      <c r="EG255" s="15"/>
      <c r="EH255" s="15"/>
      <c r="EI255" s="15"/>
      <c r="EJ255" s="15"/>
      <c r="EK255" s="15"/>
      <c r="EL255" s="15"/>
      <c r="EM255" s="15"/>
      <c r="EN255" s="15"/>
      <c r="EO255" s="15"/>
      <c r="EP255" s="15"/>
      <c r="EQ255" s="15"/>
      <c r="ER255" s="15"/>
      <c r="ES255" s="15"/>
      <c r="ET255" s="15"/>
      <c r="EU255" s="15"/>
      <c r="EV255" s="15"/>
      <c r="EW255" s="15"/>
      <c r="EX255" s="15"/>
      <c r="EY255" s="15"/>
      <c r="EZ255" s="15"/>
      <c r="FA255" s="15"/>
      <c r="FB255" s="15"/>
      <c r="FC255" s="15"/>
      <c r="FD255" s="15"/>
      <c r="FE255" s="15"/>
      <c r="FF255" s="15"/>
      <c r="FG255" s="15"/>
      <c r="FH255" s="15"/>
      <c r="FI255" s="15"/>
      <c r="FJ255" s="15"/>
      <c r="FK255" s="15"/>
      <c r="FL255" s="15"/>
      <c r="FM255" s="15"/>
      <c r="FN255" s="15"/>
      <c r="FO255" s="15"/>
      <c r="FP255" s="15"/>
      <c r="FQ255" s="15"/>
      <c r="FR255" s="15"/>
      <c r="FS255" s="15"/>
      <c r="FT255" s="15"/>
      <c r="FU255" s="15"/>
      <c r="FV255" s="15"/>
      <c r="FW255" s="15"/>
      <c r="FX255" s="15"/>
      <c r="FY255" s="15"/>
      <c r="FZ255" s="15"/>
      <c r="GA255" s="15"/>
      <c r="GB255" s="15"/>
      <c r="GC255" s="15"/>
      <c r="GD255" s="15"/>
      <c r="GE255" s="15"/>
      <c r="GF255" s="15"/>
      <c r="GG255" s="15"/>
      <c r="GH255" s="15"/>
      <c r="GI255" s="15"/>
      <c r="GJ255" s="15"/>
      <c r="GK255" s="15"/>
      <c r="GL255" s="15"/>
      <c r="GM255" s="15"/>
      <c r="GN255" s="15"/>
      <c r="GO255" s="15"/>
      <c r="GP255" s="15"/>
      <c r="GQ255" s="15"/>
      <c r="GR255" s="15"/>
      <c r="GS255" s="15"/>
      <c r="GT255" s="15"/>
      <c r="GU255" s="15"/>
      <c r="GV255" s="15"/>
      <c r="GW255" s="15"/>
      <c r="GX255" s="15"/>
      <c r="GY255" s="15"/>
      <c r="GZ255" s="15"/>
      <c r="HA255" s="15"/>
      <c r="HB255" s="15"/>
      <c r="HC255" s="15"/>
      <c r="HD255" s="15"/>
      <c r="HE255" s="15"/>
      <c r="HF255" s="15"/>
      <c r="HG255" s="15"/>
      <c r="HH255" s="15"/>
      <c r="HI255" s="15"/>
      <c r="HJ255" s="15"/>
      <c r="HK255" s="15"/>
      <c r="HL255" s="15"/>
      <c r="HM255" s="15"/>
      <c r="HN255" s="15"/>
      <c r="HO255" s="15"/>
      <c r="HP255" s="15"/>
      <c r="HQ255" s="15"/>
      <c r="HR255" s="15"/>
      <c r="HS255" s="15"/>
      <c r="HT255" s="15"/>
      <c r="HU255" s="15"/>
      <c r="HV255" s="15"/>
      <c r="HW255" s="15"/>
      <c r="HX255" s="15"/>
      <c r="HY255" s="15"/>
      <c r="HZ255" s="15"/>
      <c r="IA255" s="15"/>
      <c r="IB255" s="15"/>
      <c r="IC255" s="15"/>
      <c r="ID255" s="15"/>
      <c r="IE255" s="15"/>
      <c r="IF255" s="15"/>
      <c r="IG255" s="15"/>
      <c r="IH255" s="15"/>
      <c r="II255" s="15"/>
      <c r="IJ255" s="15"/>
      <c r="IK255" s="15"/>
      <c r="IL255" s="15"/>
      <c r="IM255" s="15"/>
      <c r="IN255" s="15"/>
      <c r="IO255" s="15"/>
      <c r="IP255" s="15"/>
      <c r="IQ255" s="15"/>
      <c r="IR255" s="15"/>
      <c r="IS255" s="15"/>
      <c r="IT255" s="15"/>
      <c r="IU255" s="15"/>
      <c r="IV255" s="15"/>
    </row>
    <row r="256" spans="1:256" s="119" customFormat="1" ht="12.75">
      <c r="A256" s="16"/>
      <c r="B256" s="67"/>
      <c r="C256" s="201"/>
      <c r="D256" s="202"/>
      <c r="E256" s="202"/>
      <c r="F256" s="202"/>
      <c r="G256" s="419"/>
      <c r="H256" s="123"/>
      <c r="I256" s="28"/>
      <c r="J256" s="28"/>
      <c r="K256" s="28"/>
      <c r="L256" s="28"/>
      <c r="M256" s="28"/>
      <c r="N256" s="28"/>
      <c r="O256" s="80"/>
      <c r="P256" s="80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  <c r="DX256" s="15"/>
      <c r="DY256" s="15"/>
      <c r="DZ256" s="15"/>
      <c r="EA256" s="15"/>
      <c r="EB256" s="15"/>
      <c r="EC256" s="15"/>
      <c r="ED256" s="15"/>
      <c r="EE256" s="15"/>
      <c r="EF256" s="15"/>
      <c r="EG256" s="15"/>
      <c r="EH256" s="15"/>
      <c r="EI256" s="15"/>
      <c r="EJ256" s="15"/>
      <c r="EK256" s="15"/>
      <c r="EL256" s="15"/>
      <c r="EM256" s="15"/>
      <c r="EN256" s="15"/>
      <c r="EO256" s="15"/>
      <c r="EP256" s="15"/>
      <c r="EQ256" s="15"/>
      <c r="ER256" s="15"/>
      <c r="ES256" s="15"/>
      <c r="ET256" s="15"/>
      <c r="EU256" s="15"/>
      <c r="EV256" s="15"/>
      <c r="EW256" s="15"/>
      <c r="EX256" s="15"/>
      <c r="EY256" s="15"/>
      <c r="EZ256" s="15"/>
      <c r="FA256" s="15"/>
      <c r="FB256" s="15"/>
      <c r="FC256" s="15"/>
      <c r="FD256" s="15"/>
      <c r="FE256" s="15"/>
      <c r="FF256" s="15"/>
      <c r="FG256" s="15"/>
      <c r="FH256" s="15"/>
      <c r="FI256" s="15"/>
      <c r="FJ256" s="15"/>
      <c r="FK256" s="15"/>
      <c r="FL256" s="15"/>
      <c r="FM256" s="15"/>
      <c r="FN256" s="15"/>
      <c r="FO256" s="15"/>
      <c r="FP256" s="15"/>
      <c r="FQ256" s="15"/>
      <c r="FR256" s="15"/>
      <c r="FS256" s="15"/>
      <c r="FT256" s="15"/>
      <c r="FU256" s="15"/>
      <c r="FV256" s="15"/>
      <c r="FW256" s="15"/>
      <c r="FX256" s="15"/>
      <c r="FY256" s="15"/>
      <c r="FZ256" s="15"/>
      <c r="GA256" s="15"/>
      <c r="GB256" s="15"/>
      <c r="GC256" s="15"/>
      <c r="GD256" s="15"/>
      <c r="GE256" s="15"/>
      <c r="GF256" s="15"/>
      <c r="GG256" s="15"/>
      <c r="GH256" s="15"/>
      <c r="GI256" s="15"/>
      <c r="GJ256" s="15"/>
      <c r="GK256" s="15"/>
      <c r="GL256" s="15"/>
      <c r="GM256" s="15"/>
      <c r="GN256" s="15"/>
      <c r="GO256" s="15"/>
      <c r="GP256" s="15"/>
      <c r="GQ256" s="15"/>
      <c r="GR256" s="15"/>
      <c r="GS256" s="15"/>
      <c r="GT256" s="15"/>
      <c r="GU256" s="15"/>
      <c r="GV256" s="15"/>
      <c r="GW256" s="15"/>
      <c r="GX256" s="15"/>
      <c r="GY256" s="15"/>
      <c r="GZ256" s="15"/>
      <c r="HA256" s="15"/>
      <c r="HB256" s="15"/>
      <c r="HC256" s="15"/>
      <c r="HD256" s="15"/>
      <c r="HE256" s="15"/>
      <c r="HF256" s="15"/>
      <c r="HG256" s="15"/>
      <c r="HH256" s="15"/>
      <c r="HI256" s="15"/>
      <c r="HJ256" s="15"/>
      <c r="HK256" s="15"/>
      <c r="HL256" s="15"/>
      <c r="HM256" s="15"/>
      <c r="HN256" s="15"/>
      <c r="HO256" s="15"/>
      <c r="HP256" s="15"/>
      <c r="HQ256" s="15"/>
      <c r="HR256" s="15"/>
      <c r="HS256" s="15"/>
      <c r="HT256" s="15"/>
      <c r="HU256" s="15"/>
      <c r="HV256" s="15"/>
      <c r="HW256" s="15"/>
      <c r="HX256" s="15"/>
      <c r="HY256" s="15"/>
      <c r="HZ256" s="15"/>
      <c r="IA256" s="15"/>
      <c r="IB256" s="15"/>
      <c r="IC256" s="15"/>
      <c r="ID256" s="15"/>
      <c r="IE256" s="15"/>
      <c r="IF256" s="15"/>
      <c r="IG256" s="15"/>
      <c r="IH256" s="15"/>
      <c r="II256" s="15"/>
      <c r="IJ256" s="15"/>
      <c r="IK256" s="15"/>
      <c r="IL256" s="15"/>
      <c r="IM256" s="15"/>
      <c r="IN256" s="15"/>
      <c r="IO256" s="15"/>
      <c r="IP256" s="15"/>
      <c r="IQ256" s="15"/>
      <c r="IR256" s="15"/>
      <c r="IS256" s="15"/>
      <c r="IT256" s="15"/>
      <c r="IU256" s="15"/>
      <c r="IV256" s="15"/>
    </row>
    <row r="257" spans="1:256" s="119" customFormat="1" ht="15.75" customHeight="1">
      <c r="A257" s="377" t="s">
        <v>1073</v>
      </c>
      <c r="B257" s="202"/>
      <c r="C257" s="203"/>
      <c r="D257" s="251"/>
      <c r="E257" s="203"/>
      <c r="F257" s="251"/>
      <c r="G257" s="113"/>
      <c r="H257" s="123"/>
      <c r="I257" s="28"/>
      <c r="J257" s="28"/>
      <c r="K257" s="28"/>
      <c r="L257" s="28"/>
      <c r="M257" s="28"/>
      <c r="N257" s="28"/>
      <c r="O257" s="80"/>
      <c r="P257" s="80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  <c r="DX257" s="15"/>
      <c r="DY257" s="15"/>
      <c r="DZ257" s="15"/>
      <c r="EA257" s="15"/>
      <c r="EB257" s="15"/>
      <c r="EC257" s="15"/>
      <c r="ED257" s="15"/>
      <c r="EE257" s="15"/>
      <c r="EF257" s="15"/>
      <c r="EG257" s="15"/>
      <c r="EH257" s="15"/>
      <c r="EI257" s="15"/>
      <c r="EJ257" s="15"/>
      <c r="EK257" s="15"/>
      <c r="EL257" s="15"/>
      <c r="EM257" s="15"/>
      <c r="EN257" s="15"/>
      <c r="EO257" s="15"/>
      <c r="EP257" s="15"/>
      <c r="EQ257" s="15"/>
      <c r="ER257" s="15"/>
      <c r="ES257" s="15"/>
      <c r="ET257" s="15"/>
      <c r="EU257" s="15"/>
      <c r="EV257" s="15"/>
      <c r="EW257" s="15"/>
      <c r="EX257" s="15"/>
      <c r="EY257" s="15"/>
      <c r="EZ257" s="15"/>
      <c r="FA257" s="15"/>
      <c r="FB257" s="15"/>
      <c r="FC257" s="15"/>
      <c r="FD257" s="15"/>
      <c r="FE257" s="15"/>
      <c r="FF257" s="15"/>
      <c r="FG257" s="15"/>
      <c r="FH257" s="15"/>
      <c r="FI257" s="15"/>
      <c r="FJ257" s="15"/>
      <c r="FK257" s="15"/>
      <c r="FL257" s="15"/>
      <c r="FM257" s="15"/>
      <c r="FN257" s="15"/>
      <c r="FO257" s="15"/>
      <c r="FP257" s="15"/>
      <c r="FQ257" s="15"/>
      <c r="FR257" s="15"/>
      <c r="FS257" s="15"/>
      <c r="FT257" s="15"/>
      <c r="FU257" s="15"/>
      <c r="FV257" s="15"/>
      <c r="FW257" s="15"/>
      <c r="FX257" s="15"/>
      <c r="FY257" s="15"/>
      <c r="FZ257" s="15"/>
      <c r="GA257" s="15"/>
      <c r="GB257" s="15"/>
      <c r="GC257" s="15"/>
      <c r="GD257" s="15"/>
      <c r="GE257" s="15"/>
      <c r="GF257" s="15"/>
      <c r="GG257" s="15"/>
      <c r="GH257" s="15"/>
      <c r="GI257" s="15"/>
      <c r="GJ257" s="15"/>
      <c r="GK257" s="15"/>
      <c r="GL257" s="15"/>
      <c r="GM257" s="15"/>
      <c r="GN257" s="15"/>
      <c r="GO257" s="15"/>
      <c r="GP257" s="15"/>
      <c r="GQ257" s="15"/>
      <c r="GR257" s="15"/>
      <c r="GS257" s="15"/>
      <c r="GT257" s="15"/>
      <c r="GU257" s="15"/>
      <c r="GV257" s="15"/>
      <c r="GW257" s="15"/>
      <c r="GX257" s="15"/>
      <c r="GY257" s="15"/>
      <c r="GZ257" s="15"/>
      <c r="HA257" s="15"/>
      <c r="HB257" s="15"/>
      <c r="HC257" s="15"/>
      <c r="HD257" s="15"/>
      <c r="HE257" s="15"/>
      <c r="HF257" s="15"/>
      <c r="HG257" s="15"/>
      <c r="HH257" s="15"/>
      <c r="HI257" s="15"/>
      <c r="HJ257" s="15"/>
      <c r="HK257" s="15"/>
      <c r="HL257" s="15"/>
      <c r="HM257" s="15"/>
      <c r="HN257" s="15"/>
      <c r="HO257" s="15"/>
      <c r="HP257" s="15"/>
      <c r="HQ257" s="15"/>
      <c r="HR257" s="15"/>
      <c r="HS257" s="15"/>
      <c r="HT257" s="15"/>
      <c r="HU257" s="15"/>
      <c r="HV257" s="15"/>
      <c r="HW257" s="15"/>
      <c r="HX257" s="15"/>
      <c r="HY257" s="15"/>
      <c r="HZ257" s="15"/>
      <c r="IA257" s="15"/>
      <c r="IB257" s="15"/>
      <c r="IC257" s="15"/>
      <c r="ID257" s="15"/>
      <c r="IE257" s="15"/>
      <c r="IF257" s="15"/>
      <c r="IG257" s="15"/>
      <c r="IH257" s="15"/>
      <c r="II257" s="15"/>
      <c r="IJ257" s="15"/>
      <c r="IK257" s="15"/>
      <c r="IL257" s="15"/>
      <c r="IM257" s="15"/>
      <c r="IN257" s="15"/>
      <c r="IO257" s="15"/>
      <c r="IP257" s="15"/>
      <c r="IQ257" s="15"/>
      <c r="IR257" s="15"/>
      <c r="IS257" s="15"/>
      <c r="IT257" s="15"/>
      <c r="IU257" s="15"/>
      <c r="IV257" s="15"/>
    </row>
    <row r="258" spans="1:256" s="119" customFormat="1" ht="15" customHeight="1">
      <c r="A258" s="377"/>
      <c r="B258" s="202"/>
      <c r="C258" s="203"/>
      <c r="D258" s="251"/>
      <c r="E258" s="203"/>
      <c r="F258" s="251"/>
      <c r="G258" s="113"/>
      <c r="H258" s="123"/>
      <c r="I258" s="28"/>
      <c r="J258" s="28"/>
      <c r="K258" s="28"/>
      <c r="L258" s="28"/>
      <c r="M258" s="28"/>
      <c r="N258" s="28"/>
      <c r="O258" s="80"/>
      <c r="P258" s="80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  <c r="DX258" s="15"/>
      <c r="DY258" s="15"/>
      <c r="DZ258" s="15"/>
      <c r="EA258" s="15"/>
      <c r="EB258" s="15"/>
      <c r="EC258" s="15"/>
      <c r="ED258" s="15"/>
      <c r="EE258" s="15"/>
      <c r="EF258" s="15"/>
      <c r="EG258" s="15"/>
      <c r="EH258" s="15"/>
      <c r="EI258" s="15"/>
      <c r="EJ258" s="15"/>
      <c r="EK258" s="15"/>
      <c r="EL258" s="15"/>
      <c r="EM258" s="15"/>
      <c r="EN258" s="15"/>
      <c r="EO258" s="15"/>
      <c r="EP258" s="15"/>
      <c r="EQ258" s="15"/>
      <c r="ER258" s="15"/>
      <c r="ES258" s="15"/>
      <c r="ET258" s="15"/>
      <c r="EU258" s="15"/>
      <c r="EV258" s="15"/>
      <c r="EW258" s="15"/>
      <c r="EX258" s="15"/>
      <c r="EY258" s="15"/>
      <c r="EZ258" s="15"/>
      <c r="FA258" s="15"/>
      <c r="FB258" s="15"/>
      <c r="FC258" s="15"/>
      <c r="FD258" s="15"/>
      <c r="FE258" s="15"/>
      <c r="FF258" s="15"/>
      <c r="FG258" s="15"/>
      <c r="FH258" s="15"/>
      <c r="FI258" s="15"/>
      <c r="FJ258" s="15"/>
      <c r="FK258" s="15"/>
      <c r="FL258" s="15"/>
      <c r="FM258" s="15"/>
      <c r="FN258" s="15"/>
      <c r="FO258" s="15"/>
      <c r="FP258" s="15"/>
      <c r="FQ258" s="15"/>
      <c r="FR258" s="15"/>
      <c r="FS258" s="15"/>
      <c r="FT258" s="15"/>
      <c r="FU258" s="15"/>
      <c r="FV258" s="15"/>
      <c r="FW258" s="15"/>
      <c r="FX258" s="15"/>
      <c r="FY258" s="15"/>
      <c r="FZ258" s="15"/>
      <c r="GA258" s="15"/>
      <c r="GB258" s="15"/>
      <c r="GC258" s="15"/>
      <c r="GD258" s="15"/>
      <c r="GE258" s="15"/>
      <c r="GF258" s="15"/>
      <c r="GG258" s="15"/>
      <c r="GH258" s="15"/>
      <c r="GI258" s="15"/>
      <c r="GJ258" s="15"/>
      <c r="GK258" s="15"/>
      <c r="GL258" s="15"/>
      <c r="GM258" s="15"/>
      <c r="GN258" s="15"/>
      <c r="GO258" s="15"/>
      <c r="GP258" s="15"/>
      <c r="GQ258" s="15"/>
      <c r="GR258" s="15"/>
      <c r="GS258" s="15"/>
      <c r="GT258" s="15"/>
      <c r="GU258" s="15"/>
      <c r="GV258" s="15"/>
      <c r="GW258" s="15"/>
      <c r="GX258" s="15"/>
      <c r="GY258" s="15"/>
      <c r="GZ258" s="15"/>
      <c r="HA258" s="15"/>
      <c r="HB258" s="15"/>
      <c r="HC258" s="15"/>
      <c r="HD258" s="15"/>
      <c r="HE258" s="15"/>
      <c r="HF258" s="15"/>
      <c r="HG258" s="15"/>
      <c r="HH258" s="15"/>
      <c r="HI258" s="15"/>
      <c r="HJ258" s="15"/>
      <c r="HK258" s="15"/>
      <c r="HL258" s="15"/>
      <c r="HM258" s="15"/>
      <c r="HN258" s="15"/>
      <c r="HO258" s="15"/>
      <c r="HP258" s="15"/>
      <c r="HQ258" s="15"/>
      <c r="HR258" s="15"/>
      <c r="HS258" s="15"/>
      <c r="HT258" s="15"/>
      <c r="HU258" s="15"/>
      <c r="HV258" s="15"/>
      <c r="HW258" s="15"/>
      <c r="HX258" s="15"/>
      <c r="HY258" s="15"/>
      <c r="HZ258" s="15"/>
      <c r="IA258" s="15"/>
      <c r="IB258" s="15"/>
      <c r="IC258" s="15"/>
      <c r="ID258" s="15"/>
      <c r="IE258" s="15"/>
      <c r="IF258" s="15"/>
      <c r="IG258" s="15"/>
      <c r="IH258" s="15"/>
      <c r="II258" s="15"/>
      <c r="IJ258" s="15"/>
      <c r="IK258" s="15"/>
      <c r="IL258" s="15"/>
      <c r="IM258" s="15"/>
      <c r="IN258" s="15"/>
      <c r="IO258" s="15"/>
      <c r="IP258" s="15"/>
      <c r="IQ258" s="15"/>
      <c r="IR258" s="15"/>
      <c r="IS258" s="15"/>
      <c r="IT258" s="15"/>
      <c r="IU258" s="15"/>
      <c r="IV258" s="15"/>
    </row>
    <row r="259" spans="1:256" s="119" customFormat="1" ht="24.75" customHeight="1">
      <c r="A259" s="7" t="s">
        <v>1006</v>
      </c>
      <c r="B259" s="7" t="s">
        <v>1007</v>
      </c>
      <c r="C259" s="5" t="s">
        <v>1008</v>
      </c>
      <c r="D259" s="51" t="s">
        <v>50</v>
      </c>
      <c r="E259" s="58" t="s">
        <v>52</v>
      </c>
      <c r="F259" s="5" t="s">
        <v>978</v>
      </c>
      <c r="G259" s="50" t="s">
        <v>53</v>
      </c>
      <c r="H259" s="123"/>
      <c r="I259" s="28"/>
      <c r="J259" s="28"/>
      <c r="K259" s="28"/>
      <c r="L259" s="28"/>
      <c r="M259" s="28"/>
      <c r="N259" s="28"/>
      <c r="O259" s="80"/>
      <c r="P259" s="80"/>
      <c r="Q259" s="15"/>
      <c r="R259" s="149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  <c r="DX259" s="15"/>
      <c r="DY259" s="15"/>
      <c r="DZ259" s="15"/>
      <c r="EA259" s="15"/>
      <c r="EB259" s="15"/>
      <c r="EC259" s="15"/>
      <c r="ED259" s="15"/>
      <c r="EE259" s="15"/>
      <c r="EF259" s="15"/>
      <c r="EG259" s="15"/>
      <c r="EH259" s="15"/>
      <c r="EI259" s="15"/>
      <c r="EJ259" s="15"/>
      <c r="EK259" s="15"/>
      <c r="EL259" s="15"/>
      <c r="EM259" s="15"/>
      <c r="EN259" s="15"/>
      <c r="EO259" s="15"/>
      <c r="EP259" s="15"/>
      <c r="EQ259" s="15"/>
      <c r="ER259" s="15"/>
      <c r="ES259" s="15"/>
      <c r="ET259" s="15"/>
      <c r="EU259" s="15"/>
      <c r="EV259" s="15"/>
      <c r="EW259" s="15"/>
      <c r="EX259" s="15"/>
      <c r="EY259" s="15"/>
      <c r="EZ259" s="15"/>
      <c r="FA259" s="15"/>
      <c r="FB259" s="15"/>
      <c r="FC259" s="15"/>
      <c r="FD259" s="15"/>
      <c r="FE259" s="15"/>
      <c r="FF259" s="15"/>
      <c r="FG259" s="15"/>
      <c r="FH259" s="15"/>
      <c r="FI259" s="15"/>
      <c r="FJ259" s="15"/>
      <c r="FK259" s="15"/>
      <c r="FL259" s="15"/>
      <c r="FM259" s="15"/>
      <c r="FN259" s="15"/>
      <c r="FO259" s="15"/>
      <c r="FP259" s="15"/>
      <c r="FQ259" s="15"/>
      <c r="FR259" s="15"/>
      <c r="FS259" s="15"/>
      <c r="FT259" s="15"/>
      <c r="FU259" s="15"/>
      <c r="FV259" s="15"/>
      <c r="FW259" s="15"/>
      <c r="FX259" s="15"/>
      <c r="FY259" s="15"/>
      <c r="FZ259" s="15"/>
      <c r="GA259" s="15"/>
      <c r="GB259" s="15"/>
      <c r="GC259" s="15"/>
      <c r="GD259" s="15"/>
      <c r="GE259" s="15"/>
      <c r="GF259" s="15"/>
      <c r="GG259" s="15"/>
      <c r="GH259" s="15"/>
      <c r="GI259" s="15"/>
      <c r="GJ259" s="15"/>
      <c r="GK259" s="15"/>
      <c r="GL259" s="15"/>
      <c r="GM259" s="15"/>
      <c r="GN259" s="15"/>
      <c r="GO259" s="15"/>
      <c r="GP259" s="15"/>
      <c r="GQ259" s="15"/>
      <c r="GR259" s="15"/>
      <c r="GS259" s="15"/>
      <c r="GT259" s="15"/>
      <c r="GU259" s="15"/>
      <c r="GV259" s="15"/>
      <c r="GW259" s="15"/>
      <c r="GX259" s="15"/>
      <c r="GY259" s="15"/>
      <c r="GZ259" s="15"/>
      <c r="HA259" s="15"/>
      <c r="HB259" s="15"/>
      <c r="HC259" s="15"/>
      <c r="HD259" s="15"/>
      <c r="HE259" s="15"/>
      <c r="HF259" s="15"/>
      <c r="HG259" s="15"/>
      <c r="HH259" s="15"/>
      <c r="HI259" s="15"/>
      <c r="HJ259" s="15"/>
      <c r="HK259" s="15"/>
      <c r="HL259" s="15"/>
      <c r="HM259" s="15"/>
      <c r="HN259" s="15"/>
      <c r="HO259" s="15"/>
      <c r="HP259" s="15"/>
      <c r="HQ259" s="15"/>
      <c r="HR259" s="15"/>
      <c r="HS259" s="15"/>
      <c r="HT259" s="15"/>
      <c r="HU259" s="15"/>
      <c r="HV259" s="15"/>
      <c r="HW259" s="15"/>
      <c r="HX259" s="15"/>
      <c r="HY259" s="15"/>
      <c r="HZ259" s="15"/>
      <c r="IA259" s="15"/>
      <c r="IB259" s="15"/>
      <c r="IC259" s="15"/>
      <c r="ID259" s="15"/>
      <c r="IE259" s="15"/>
      <c r="IF259" s="15"/>
      <c r="IG259" s="15"/>
      <c r="IH259" s="15"/>
      <c r="II259" s="15"/>
      <c r="IJ259" s="15"/>
      <c r="IK259" s="15"/>
      <c r="IL259" s="15"/>
      <c r="IM259" s="15"/>
      <c r="IN259" s="15"/>
      <c r="IO259" s="15"/>
      <c r="IP259" s="15"/>
      <c r="IQ259" s="15"/>
      <c r="IR259" s="15"/>
      <c r="IS259" s="15"/>
      <c r="IT259" s="15"/>
      <c r="IU259" s="15"/>
      <c r="IV259" s="15"/>
    </row>
    <row r="260" spans="1:256" s="119" customFormat="1" ht="12.75">
      <c r="A260" s="339">
        <v>50</v>
      </c>
      <c r="B260" s="339">
        <v>3522</v>
      </c>
      <c r="C260" s="342" t="s">
        <v>949</v>
      </c>
      <c r="D260" s="340">
        <v>6400</v>
      </c>
      <c r="E260" s="341">
        <v>8989</v>
      </c>
      <c r="F260" s="298">
        <v>6549</v>
      </c>
      <c r="G260" s="174">
        <f aca="true" t="shared" si="12" ref="G260:G266">F260/E260*100</f>
        <v>72.8557125375459</v>
      </c>
      <c r="H260" s="123"/>
      <c r="I260" s="28"/>
      <c r="J260" s="28"/>
      <c r="K260" s="28"/>
      <c r="L260" s="28"/>
      <c r="M260" s="28"/>
      <c r="N260" s="28"/>
      <c r="O260" s="80"/>
      <c r="P260" s="80"/>
      <c r="Q260" s="15"/>
      <c r="R260" s="149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  <c r="DX260" s="15"/>
      <c r="DY260" s="15"/>
      <c r="DZ260" s="15"/>
      <c r="EA260" s="15"/>
      <c r="EB260" s="15"/>
      <c r="EC260" s="15"/>
      <c r="ED260" s="15"/>
      <c r="EE260" s="15"/>
      <c r="EF260" s="15"/>
      <c r="EG260" s="15"/>
      <c r="EH260" s="15"/>
      <c r="EI260" s="15"/>
      <c r="EJ260" s="15"/>
      <c r="EK260" s="15"/>
      <c r="EL260" s="15"/>
      <c r="EM260" s="15"/>
      <c r="EN260" s="15"/>
      <c r="EO260" s="15"/>
      <c r="EP260" s="15"/>
      <c r="EQ260" s="15"/>
      <c r="ER260" s="15"/>
      <c r="ES260" s="15"/>
      <c r="ET260" s="15"/>
      <c r="EU260" s="15"/>
      <c r="EV260" s="15"/>
      <c r="EW260" s="15"/>
      <c r="EX260" s="15"/>
      <c r="EY260" s="15"/>
      <c r="EZ260" s="15"/>
      <c r="FA260" s="15"/>
      <c r="FB260" s="15"/>
      <c r="FC260" s="15"/>
      <c r="FD260" s="15"/>
      <c r="FE260" s="15"/>
      <c r="FF260" s="15"/>
      <c r="FG260" s="15"/>
      <c r="FH260" s="15"/>
      <c r="FI260" s="15"/>
      <c r="FJ260" s="15"/>
      <c r="FK260" s="15"/>
      <c r="FL260" s="15"/>
      <c r="FM260" s="15"/>
      <c r="FN260" s="15"/>
      <c r="FO260" s="15"/>
      <c r="FP260" s="15"/>
      <c r="FQ260" s="15"/>
      <c r="FR260" s="15"/>
      <c r="FS260" s="15"/>
      <c r="FT260" s="15"/>
      <c r="FU260" s="15"/>
      <c r="FV260" s="15"/>
      <c r="FW260" s="15"/>
      <c r="FX260" s="15"/>
      <c r="FY260" s="15"/>
      <c r="FZ260" s="15"/>
      <c r="GA260" s="15"/>
      <c r="GB260" s="15"/>
      <c r="GC260" s="15"/>
      <c r="GD260" s="15"/>
      <c r="GE260" s="15"/>
      <c r="GF260" s="15"/>
      <c r="GG260" s="15"/>
      <c r="GH260" s="15"/>
      <c r="GI260" s="15"/>
      <c r="GJ260" s="15"/>
      <c r="GK260" s="15"/>
      <c r="GL260" s="15"/>
      <c r="GM260" s="15"/>
      <c r="GN260" s="15"/>
      <c r="GO260" s="15"/>
      <c r="GP260" s="15"/>
      <c r="GQ260" s="15"/>
      <c r="GR260" s="15"/>
      <c r="GS260" s="15"/>
      <c r="GT260" s="15"/>
      <c r="GU260" s="15"/>
      <c r="GV260" s="15"/>
      <c r="GW260" s="15"/>
      <c r="GX260" s="15"/>
      <c r="GY260" s="15"/>
      <c r="GZ260" s="15"/>
      <c r="HA260" s="15"/>
      <c r="HB260" s="15"/>
      <c r="HC260" s="15"/>
      <c r="HD260" s="15"/>
      <c r="HE260" s="15"/>
      <c r="HF260" s="15"/>
      <c r="HG260" s="15"/>
      <c r="HH260" s="15"/>
      <c r="HI260" s="15"/>
      <c r="HJ260" s="15"/>
      <c r="HK260" s="15"/>
      <c r="HL260" s="15"/>
      <c r="HM260" s="15"/>
      <c r="HN260" s="15"/>
      <c r="HO260" s="15"/>
      <c r="HP260" s="15"/>
      <c r="HQ260" s="15"/>
      <c r="HR260" s="15"/>
      <c r="HS260" s="15"/>
      <c r="HT260" s="15"/>
      <c r="HU260" s="15"/>
      <c r="HV260" s="15"/>
      <c r="HW260" s="15"/>
      <c r="HX260" s="15"/>
      <c r="HY260" s="15"/>
      <c r="HZ260" s="15"/>
      <c r="IA260" s="15"/>
      <c r="IB260" s="15"/>
      <c r="IC260" s="15"/>
      <c r="ID260" s="15"/>
      <c r="IE260" s="15"/>
      <c r="IF260" s="15"/>
      <c r="IG260" s="15"/>
      <c r="IH260" s="15"/>
      <c r="II260" s="15"/>
      <c r="IJ260" s="15"/>
      <c r="IK260" s="15"/>
      <c r="IL260" s="15"/>
      <c r="IM260" s="15"/>
      <c r="IN260" s="15"/>
      <c r="IO260" s="15"/>
      <c r="IP260" s="15"/>
      <c r="IQ260" s="15"/>
      <c r="IR260" s="15"/>
      <c r="IS260" s="15"/>
      <c r="IT260" s="15"/>
      <c r="IU260" s="15"/>
      <c r="IV260" s="15"/>
    </row>
    <row r="261" spans="1:256" s="119" customFormat="1" ht="12.75">
      <c r="A261" s="339">
        <v>50</v>
      </c>
      <c r="B261" s="339">
        <v>3529</v>
      </c>
      <c r="C261" s="342" t="s">
        <v>731</v>
      </c>
      <c r="D261" s="340">
        <v>25537</v>
      </c>
      <c r="E261" s="341">
        <v>25537</v>
      </c>
      <c r="F261" s="298">
        <v>17016</v>
      </c>
      <c r="G261" s="174">
        <f t="shared" si="12"/>
        <v>66.63272898147785</v>
      </c>
      <c r="H261" s="123"/>
      <c r="I261" s="28"/>
      <c r="J261" s="28"/>
      <c r="K261" s="28"/>
      <c r="L261" s="28"/>
      <c r="M261" s="28"/>
      <c r="N261" s="28"/>
      <c r="O261" s="80"/>
      <c r="P261" s="80"/>
      <c r="Q261" s="15"/>
      <c r="R261" s="149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  <c r="DX261" s="15"/>
      <c r="DY261" s="15"/>
      <c r="DZ261" s="15"/>
      <c r="EA261" s="15"/>
      <c r="EB261" s="15"/>
      <c r="EC261" s="15"/>
      <c r="ED261" s="15"/>
      <c r="EE261" s="15"/>
      <c r="EF261" s="15"/>
      <c r="EG261" s="15"/>
      <c r="EH261" s="15"/>
      <c r="EI261" s="15"/>
      <c r="EJ261" s="15"/>
      <c r="EK261" s="15"/>
      <c r="EL261" s="15"/>
      <c r="EM261" s="15"/>
      <c r="EN261" s="15"/>
      <c r="EO261" s="15"/>
      <c r="EP261" s="15"/>
      <c r="EQ261" s="15"/>
      <c r="ER261" s="15"/>
      <c r="ES261" s="15"/>
      <c r="ET261" s="15"/>
      <c r="EU261" s="15"/>
      <c r="EV261" s="15"/>
      <c r="EW261" s="15"/>
      <c r="EX261" s="15"/>
      <c r="EY261" s="15"/>
      <c r="EZ261" s="15"/>
      <c r="FA261" s="15"/>
      <c r="FB261" s="15"/>
      <c r="FC261" s="15"/>
      <c r="FD261" s="15"/>
      <c r="FE261" s="15"/>
      <c r="FF261" s="15"/>
      <c r="FG261" s="15"/>
      <c r="FH261" s="15"/>
      <c r="FI261" s="15"/>
      <c r="FJ261" s="15"/>
      <c r="FK261" s="15"/>
      <c r="FL261" s="15"/>
      <c r="FM261" s="15"/>
      <c r="FN261" s="15"/>
      <c r="FO261" s="15"/>
      <c r="FP261" s="15"/>
      <c r="FQ261" s="15"/>
      <c r="FR261" s="15"/>
      <c r="FS261" s="15"/>
      <c r="FT261" s="15"/>
      <c r="FU261" s="15"/>
      <c r="FV261" s="15"/>
      <c r="FW261" s="15"/>
      <c r="FX261" s="15"/>
      <c r="FY261" s="15"/>
      <c r="FZ261" s="15"/>
      <c r="GA261" s="15"/>
      <c r="GB261" s="15"/>
      <c r="GC261" s="15"/>
      <c r="GD261" s="15"/>
      <c r="GE261" s="15"/>
      <c r="GF261" s="15"/>
      <c r="GG261" s="15"/>
      <c r="GH261" s="15"/>
      <c r="GI261" s="15"/>
      <c r="GJ261" s="15"/>
      <c r="GK261" s="15"/>
      <c r="GL261" s="15"/>
      <c r="GM261" s="15"/>
      <c r="GN261" s="15"/>
      <c r="GO261" s="15"/>
      <c r="GP261" s="15"/>
      <c r="GQ261" s="15"/>
      <c r="GR261" s="15"/>
      <c r="GS261" s="15"/>
      <c r="GT261" s="15"/>
      <c r="GU261" s="15"/>
      <c r="GV261" s="15"/>
      <c r="GW261" s="15"/>
      <c r="GX261" s="15"/>
      <c r="GY261" s="15"/>
      <c r="GZ261" s="15"/>
      <c r="HA261" s="15"/>
      <c r="HB261" s="15"/>
      <c r="HC261" s="15"/>
      <c r="HD261" s="15"/>
      <c r="HE261" s="15"/>
      <c r="HF261" s="15"/>
      <c r="HG261" s="15"/>
      <c r="HH261" s="15"/>
      <c r="HI261" s="15"/>
      <c r="HJ261" s="15"/>
      <c r="HK261" s="15"/>
      <c r="HL261" s="15"/>
      <c r="HM261" s="15"/>
      <c r="HN261" s="15"/>
      <c r="HO261" s="15"/>
      <c r="HP261" s="15"/>
      <c r="HQ261" s="15"/>
      <c r="HR261" s="15"/>
      <c r="HS261" s="15"/>
      <c r="HT261" s="15"/>
      <c r="HU261" s="15"/>
      <c r="HV261" s="15"/>
      <c r="HW261" s="15"/>
      <c r="HX261" s="15"/>
      <c r="HY261" s="15"/>
      <c r="HZ261" s="15"/>
      <c r="IA261" s="15"/>
      <c r="IB261" s="15"/>
      <c r="IC261" s="15"/>
      <c r="ID261" s="15"/>
      <c r="IE261" s="15"/>
      <c r="IF261" s="15"/>
      <c r="IG261" s="15"/>
      <c r="IH261" s="15"/>
      <c r="II261" s="15"/>
      <c r="IJ261" s="15"/>
      <c r="IK261" s="15"/>
      <c r="IL261" s="15"/>
      <c r="IM261" s="15"/>
      <c r="IN261" s="15"/>
      <c r="IO261" s="15"/>
      <c r="IP261" s="15"/>
      <c r="IQ261" s="15"/>
      <c r="IR261" s="15"/>
      <c r="IS261" s="15"/>
      <c r="IT261" s="15"/>
      <c r="IU261" s="15"/>
      <c r="IV261" s="15"/>
    </row>
    <row r="262" spans="1:256" s="119" customFormat="1" ht="12.75">
      <c r="A262" s="145">
        <v>50</v>
      </c>
      <c r="B262" s="141">
        <v>3533</v>
      </c>
      <c r="C262" s="142" t="s">
        <v>732</v>
      </c>
      <c r="D262" s="379">
        <v>145783</v>
      </c>
      <c r="E262" s="298">
        <v>146133</v>
      </c>
      <c r="F262" s="298">
        <v>97534</v>
      </c>
      <c r="G262" s="174">
        <f t="shared" si="12"/>
        <v>66.74330917725634</v>
      </c>
      <c r="H262" s="123"/>
      <c r="I262" s="28"/>
      <c r="J262" s="28"/>
      <c r="K262" s="28"/>
      <c r="L262" s="28"/>
      <c r="M262" s="28"/>
      <c r="N262" s="28"/>
      <c r="O262" s="80"/>
      <c r="P262" s="80"/>
      <c r="Q262" s="15"/>
      <c r="R262" s="149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  <c r="DX262" s="15"/>
      <c r="DY262" s="15"/>
      <c r="DZ262" s="15"/>
      <c r="EA262" s="15"/>
      <c r="EB262" s="15"/>
      <c r="EC262" s="15"/>
      <c r="ED262" s="15"/>
      <c r="EE262" s="15"/>
      <c r="EF262" s="15"/>
      <c r="EG262" s="15"/>
      <c r="EH262" s="15"/>
      <c r="EI262" s="15"/>
      <c r="EJ262" s="15"/>
      <c r="EK262" s="15"/>
      <c r="EL262" s="15"/>
      <c r="EM262" s="15"/>
      <c r="EN262" s="15"/>
      <c r="EO262" s="15"/>
      <c r="EP262" s="15"/>
      <c r="EQ262" s="15"/>
      <c r="ER262" s="15"/>
      <c r="ES262" s="15"/>
      <c r="ET262" s="15"/>
      <c r="EU262" s="15"/>
      <c r="EV262" s="15"/>
      <c r="EW262" s="15"/>
      <c r="EX262" s="15"/>
      <c r="EY262" s="15"/>
      <c r="EZ262" s="15"/>
      <c r="FA262" s="15"/>
      <c r="FB262" s="15"/>
      <c r="FC262" s="15"/>
      <c r="FD262" s="15"/>
      <c r="FE262" s="15"/>
      <c r="FF262" s="15"/>
      <c r="FG262" s="15"/>
      <c r="FH262" s="15"/>
      <c r="FI262" s="15"/>
      <c r="FJ262" s="15"/>
      <c r="FK262" s="15"/>
      <c r="FL262" s="15"/>
      <c r="FM262" s="15"/>
      <c r="FN262" s="15"/>
      <c r="FO262" s="15"/>
      <c r="FP262" s="15"/>
      <c r="FQ262" s="15"/>
      <c r="FR262" s="15"/>
      <c r="FS262" s="15"/>
      <c r="FT262" s="15"/>
      <c r="FU262" s="15"/>
      <c r="FV262" s="15"/>
      <c r="FW262" s="15"/>
      <c r="FX262" s="15"/>
      <c r="FY262" s="15"/>
      <c r="FZ262" s="15"/>
      <c r="GA262" s="15"/>
      <c r="GB262" s="15"/>
      <c r="GC262" s="15"/>
      <c r="GD262" s="15"/>
      <c r="GE262" s="15"/>
      <c r="GF262" s="15"/>
      <c r="GG262" s="15"/>
      <c r="GH262" s="15"/>
      <c r="GI262" s="15"/>
      <c r="GJ262" s="15"/>
      <c r="GK262" s="15"/>
      <c r="GL262" s="15"/>
      <c r="GM262" s="15"/>
      <c r="GN262" s="15"/>
      <c r="GO262" s="15"/>
      <c r="GP262" s="15"/>
      <c r="GQ262" s="15"/>
      <c r="GR262" s="15"/>
      <c r="GS262" s="15"/>
      <c r="GT262" s="15"/>
      <c r="GU262" s="15"/>
      <c r="GV262" s="15"/>
      <c r="GW262" s="15"/>
      <c r="GX262" s="15"/>
      <c r="GY262" s="15"/>
      <c r="GZ262" s="15"/>
      <c r="HA262" s="15"/>
      <c r="HB262" s="15"/>
      <c r="HC262" s="15"/>
      <c r="HD262" s="15"/>
      <c r="HE262" s="15"/>
      <c r="HF262" s="15"/>
      <c r="HG262" s="15"/>
      <c r="HH262" s="15"/>
      <c r="HI262" s="15"/>
      <c r="HJ262" s="15"/>
      <c r="HK262" s="15"/>
      <c r="HL262" s="15"/>
      <c r="HM262" s="15"/>
      <c r="HN262" s="15"/>
      <c r="HO262" s="15"/>
      <c r="HP262" s="15"/>
      <c r="HQ262" s="15"/>
      <c r="HR262" s="15"/>
      <c r="HS262" s="15"/>
      <c r="HT262" s="15"/>
      <c r="HU262" s="15"/>
      <c r="HV262" s="15"/>
      <c r="HW262" s="15"/>
      <c r="HX262" s="15"/>
      <c r="HY262" s="15"/>
      <c r="HZ262" s="15"/>
      <c r="IA262" s="15"/>
      <c r="IB262" s="15"/>
      <c r="IC262" s="15"/>
      <c r="ID262" s="15"/>
      <c r="IE262" s="15"/>
      <c r="IF262" s="15"/>
      <c r="IG262" s="15"/>
      <c r="IH262" s="15"/>
      <c r="II262" s="15"/>
      <c r="IJ262" s="15"/>
      <c r="IK262" s="15"/>
      <c r="IL262" s="15"/>
      <c r="IM262" s="15"/>
      <c r="IN262" s="15"/>
      <c r="IO262" s="15"/>
      <c r="IP262" s="15"/>
      <c r="IQ262" s="15"/>
      <c r="IR262" s="15"/>
      <c r="IS262" s="15"/>
      <c r="IT262" s="15"/>
      <c r="IU262" s="15"/>
      <c r="IV262" s="15"/>
    </row>
    <row r="263" spans="1:256" s="119" customFormat="1" ht="12.75">
      <c r="A263" s="145" t="s">
        <v>1111</v>
      </c>
      <c r="B263" s="372" t="s">
        <v>647</v>
      </c>
      <c r="C263" s="142" t="s">
        <v>586</v>
      </c>
      <c r="D263" s="172">
        <v>32730</v>
      </c>
      <c r="E263" s="171">
        <v>32730</v>
      </c>
      <c r="F263" s="298">
        <v>17618</v>
      </c>
      <c r="G263" s="305">
        <f t="shared" si="12"/>
        <v>53.828292086770546</v>
      </c>
      <c r="H263" s="123"/>
      <c r="I263" s="28"/>
      <c r="J263" s="28"/>
      <c r="K263" s="28"/>
      <c r="L263" s="28"/>
      <c r="M263" s="28"/>
      <c r="N263" s="28"/>
      <c r="O263" s="80"/>
      <c r="P263" s="80"/>
      <c r="Q263" s="15"/>
      <c r="R263" s="149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  <c r="DX263" s="15"/>
      <c r="DY263" s="15"/>
      <c r="DZ263" s="15"/>
      <c r="EA263" s="15"/>
      <c r="EB263" s="15"/>
      <c r="EC263" s="15"/>
      <c r="ED263" s="15"/>
      <c r="EE263" s="15"/>
      <c r="EF263" s="15"/>
      <c r="EG263" s="15"/>
      <c r="EH263" s="15"/>
      <c r="EI263" s="15"/>
      <c r="EJ263" s="15"/>
      <c r="EK263" s="15"/>
      <c r="EL263" s="15"/>
      <c r="EM263" s="15"/>
      <c r="EN263" s="15"/>
      <c r="EO263" s="15"/>
      <c r="EP263" s="15"/>
      <c r="EQ263" s="15"/>
      <c r="ER263" s="15"/>
      <c r="ES263" s="15"/>
      <c r="ET263" s="15"/>
      <c r="EU263" s="15"/>
      <c r="EV263" s="15"/>
      <c r="EW263" s="15"/>
      <c r="EX263" s="15"/>
      <c r="EY263" s="15"/>
      <c r="EZ263" s="15"/>
      <c r="FA263" s="15"/>
      <c r="FB263" s="15"/>
      <c r="FC263" s="15"/>
      <c r="FD263" s="15"/>
      <c r="FE263" s="15"/>
      <c r="FF263" s="15"/>
      <c r="FG263" s="15"/>
      <c r="FH263" s="15"/>
      <c r="FI263" s="15"/>
      <c r="FJ263" s="15"/>
      <c r="FK263" s="15"/>
      <c r="FL263" s="15"/>
      <c r="FM263" s="15"/>
      <c r="FN263" s="15"/>
      <c r="FO263" s="15"/>
      <c r="FP263" s="15"/>
      <c r="FQ263" s="15"/>
      <c r="FR263" s="15"/>
      <c r="FS263" s="15"/>
      <c r="FT263" s="15"/>
      <c r="FU263" s="15"/>
      <c r="FV263" s="15"/>
      <c r="FW263" s="15"/>
      <c r="FX263" s="15"/>
      <c r="FY263" s="15"/>
      <c r="FZ263" s="15"/>
      <c r="GA263" s="15"/>
      <c r="GB263" s="15"/>
      <c r="GC263" s="15"/>
      <c r="GD263" s="15"/>
      <c r="GE263" s="15"/>
      <c r="GF263" s="15"/>
      <c r="GG263" s="15"/>
      <c r="GH263" s="15"/>
      <c r="GI263" s="15"/>
      <c r="GJ263" s="15"/>
      <c r="GK263" s="15"/>
      <c r="GL263" s="15"/>
      <c r="GM263" s="15"/>
      <c r="GN263" s="15"/>
      <c r="GO263" s="15"/>
      <c r="GP263" s="15"/>
      <c r="GQ263" s="15"/>
      <c r="GR263" s="15"/>
      <c r="GS263" s="15"/>
      <c r="GT263" s="15"/>
      <c r="GU263" s="15"/>
      <c r="GV263" s="15"/>
      <c r="GW263" s="15"/>
      <c r="GX263" s="15"/>
      <c r="GY263" s="15"/>
      <c r="GZ263" s="15"/>
      <c r="HA263" s="15"/>
      <c r="HB263" s="15"/>
      <c r="HC263" s="15"/>
      <c r="HD263" s="15"/>
      <c r="HE263" s="15"/>
      <c r="HF263" s="15"/>
      <c r="HG263" s="15"/>
      <c r="HH263" s="15"/>
      <c r="HI263" s="15"/>
      <c r="HJ263" s="15"/>
      <c r="HK263" s="15"/>
      <c r="HL263" s="15"/>
      <c r="HM263" s="15"/>
      <c r="HN263" s="15"/>
      <c r="HO263" s="15"/>
      <c r="HP263" s="15"/>
      <c r="HQ263" s="15"/>
      <c r="HR263" s="15"/>
      <c r="HS263" s="15"/>
      <c r="HT263" s="15"/>
      <c r="HU263" s="15"/>
      <c r="HV263" s="15"/>
      <c r="HW263" s="15"/>
      <c r="HX263" s="15"/>
      <c r="HY263" s="15"/>
      <c r="HZ263" s="15"/>
      <c r="IA263" s="15"/>
      <c r="IB263" s="15"/>
      <c r="IC263" s="15"/>
      <c r="ID263" s="15"/>
      <c r="IE263" s="15"/>
      <c r="IF263" s="15"/>
      <c r="IG263" s="15"/>
      <c r="IH263" s="15"/>
      <c r="II263" s="15"/>
      <c r="IJ263" s="15"/>
      <c r="IK263" s="15"/>
      <c r="IL263" s="15"/>
      <c r="IM263" s="15"/>
      <c r="IN263" s="15"/>
      <c r="IO263" s="15"/>
      <c r="IP263" s="15"/>
      <c r="IQ263" s="15"/>
      <c r="IR263" s="15"/>
      <c r="IS263" s="15"/>
      <c r="IT263" s="15"/>
      <c r="IU263" s="15"/>
      <c r="IV263" s="15"/>
    </row>
    <row r="264" spans="1:256" s="119" customFormat="1" ht="25.5">
      <c r="A264" s="145" t="s">
        <v>1111</v>
      </c>
      <c r="B264" s="372">
        <v>4324</v>
      </c>
      <c r="C264" s="142" t="s">
        <v>1074</v>
      </c>
      <c r="D264" s="172">
        <v>0</v>
      </c>
      <c r="E264" s="171">
        <v>0</v>
      </c>
      <c r="F264" s="298">
        <v>186</v>
      </c>
      <c r="G264" s="305" t="s">
        <v>382</v>
      </c>
      <c r="H264" s="123"/>
      <c r="I264" s="28"/>
      <c r="J264" s="28"/>
      <c r="K264" s="28"/>
      <c r="L264" s="28"/>
      <c r="M264" s="28"/>
      <c r="N264" s="28"/>
      <c r="O264" s="80"/>
      <c r="P264" s="80"/>
      <c r="Q264" s="15"/>
      <c r="R264" s="149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  <c r="DX264" s="15"/>
      <c r="DY264" s="15"/>
      <c r="DZ264" s="15"/>
      <c r="EA264" s="15"/>
      <c r="EB264" s="15"/>
      <c r="EC264" s="15"/>
      <c r="ED264" s="15"/>
      <c r="EE264" s="15"/>
      <c r="EF264" s="15"/>
      <c r="EG264" s="15"/>
      <c r="EH264" s="15"/>
      <c r="EI264" s="15"/>
      <c r="EJ264" s="15"/>
      <c r="EK264" s="15"/>
      <c r="EL264" s="15"/>
      <c r="EM264" s="15"/>
      <c r="EN264" s="15"/>
      <c r="EO264" s="15"/>
      <c r="EP264" s="15"/>
      <c r="EQ264" s="15"/>
      <c r="ER264" s="15"/>
      <c r="ES264" s="15"/>
      <c r="ET264" s="15"/>
      <c r="EU264" s="15"/>
      <c r="EV264" s="15"/>
      <c r="EW264" s="15"/>
      <c r="EX264" s="15"/>
      <c r="EY264" s="15"/>
      <c r="EZ264" s="15"/>
      <c r="FA264" s="15"/>
      <c r="FB264" s="15"/>
      <c r="FC264" s="15"/>
      <c r="FD264" s="15"/>
      <c r="FE264" s="15"/>
      <c r="FF264" s="15"/>
      <c r="FG264" s="15"/>
      <c r="FH264" s="15"/>
      <c r="FI264" s="15"/>
      <c r="FJ264" s="15"/>
      <c r="FK264" s="15"/>
      <c r="FL264" s="15"/>
      <c r="FM264" s="15"/>
      <c r="FN264" s="15"/>
      <c r="FO264" s="15"/>
      <c r="FP264" s="15"/>
      <c r="FQ264" s="15"/>
      <c r="FR264" s="15"/>
      <c r="FS264" s="15"/>
      <c r="FT264" s="15"/>
      <c r="FU264" s="15"/>
      <c r="FV264" s="15"/>
      <c r="FW264" s="15"/>
      <c r="FX264" s="15"/>
      <c r="FY264" s="15"/>
      <c r="FZ264" s="15"/>
      <c r="GA264" s="15"/>
      <c r="GB264" s="15"/>
      <c r="GC264" s="15"/>
      <c r="GD264" s="15"/>
      <c r="GE264" s="15"/>
      <c r="GF264" s="15"/>
      <c r="GG264" s="15"/>
      <c r="GH264" s="15"/>
      <c r="GI264" s="15"/>
      <c r="GJ264" s="15"/>
      <c r="GK264" s="15"/>
      <c r="GL264" s="15"/>
      <c r="GM264" s="15"/>
      <c r="GN264" s="15"/>
      <c r="GO264" s="15"/>
      <c r="GP264" s="15"/>
      <c r="GQ264" s="15"/>
      <c r="GR264" s="15"/>
      <c r="GS264" s="15"/>
      <c r="GT264" s="15"/>
      <c r="GU264" s="15"/>
      <c r="GV264" s="15"/>
      <c r="GW264" s="15"/>
      <c r="GX264" s="15"/>
      <c r="GY264" s="15"/>
      <c r="GZ264" s="15"/>
      <c r="HA264" s="15"/>
      <c r="HB264" s="15"/>
      <c r="HC264" s="15"/>
      <c r="HD264" s="15"/>
      <c r="HE264" s="15"/>
      <c r="HF264" s="15"/>
      <c r="HG264" s="15"/>
      <c r="HH264" s="15"/>
      <c r="HI264" s="15"/>
      <c r="HJ264" s="15"/>
      <c r="HK264" s="15"/>
      <c r="HL264" s="15"/>
      <c r="HM264" s="15"/>
      <c r="HN264" s="15"/>
      <c r="HO264" s="15"/>
      <c r="HP264" s="15"/>
      <c r="HQ264" s="15"/>
      <c r="HR264" s="15"/>
      <c r="HS264" s="15"/>
      <c r="HT264" s="15"/>
      <c r="HU264" s="15"/>
      <c r="HV264" s="15"/>
      <c r="HW264" s="15"/>
      <c r="HX264" s="15"/>
      <c r="HY264" s="15"/>
      <c r="HZ264" s="15"/>
      <c r="IA264" s="15"/>
      <c r="IB264" s="15"/>
      <c r="IC264" s="15"/>
      <c r="ID264" s="15"/>
      <c r="IE264" s="15"/>
      <c r="IF264" s="15"/>
      <c r="IG264" s="15"/>
      <c r="IH264" s="15"/>
      <c r="II264" s="15"/>
      <c r="IJ264" s="15"/>
      <c r="IK264" s="15"/>
      <c r="IL264" s="15"/>
      <c r="IM264" s="15"/>
      <c r="IN264" s="15"/>
      <c r="IO264" s="15"/>
      <c r="IP264" s="15"/>
      <c r="IQ264" s="15"/>
      <c r="IR264" s="15"/>
      <c r="IS264" s="15"/>
      <c r="IT264" s="15"/>
      <c r="IU264" s="15"/>
      <c r="IV264" s="15"/>
    </row>
    <row r="265" spans="1:256" s="119" customFormat="1" ht="12.75">
      <c r="A265" s="197"/>
      <c r="B265" s="214"/>
      <c r="C265" s="213" t="s">
        <v>926</v>
      </c>
      <c r="D265" s="198">
        <f>SUM(D260:D263)</f>
        <v>210450</v>
      </c>
      <c r="E265" s="198">
        <f>SUM(E260:E264)</f>
        <v>213389</v>
      </c>
      <c r="F265" s="198">
        <f>SUM(F260:F264)</f>
        <v>138903</v>
      </c>
      <c r="G265" s="118">
        <f t="shared" si="12"/>
        <v>65.09379583764861</v>
      </c>
      <c r="H265" s="123"/>
      <c r="I265" s="28"/>
      <c r="J265" s="28"/>
      <c r="K265" s="28"/>
      <c r="L265" s="28"/>
      <c r="M265" s="28"/>
      <c r="N265" s="28"/>
      <c r="O265" s="80"/>
      <c r="P265" s="80"/>
      <c r="Q265" s="15"/>
      <c r="R265" s="149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  <c r="DX265" s="15"/>
      <c r="DY265" s="15"/>
      <c r="DZ265" s="15"/>
      <c r="EA265" s="15"/>
      <c r="EB265" s="15"/>
      <c r="EC265" s="15"/>
      <c r="ED265" s="15"/>
      <c r="EE265" s="15"/>
      <c r="EF265" s="15"/>
      <c r="EG265" s="15"/>
      <c r="EH265" s="15"/>
      <c r="EI265" s="15"/>
      <c r="EJ265" s="15"/>
      <c r="EK265" s="15"/>
      <c r="EL265" s="15"/>
      <c r="EM265" s="15"/>
      <c r="EN265" s="15"/>
      <c r="EO265" s="15"/>
      <c r="EP265" s="15"/>
      <c r="EQ265" s="15"/>
      <c r="ER265" s="15"/>
      <c r="ES265" s="15"/>
      <c r="ET265" s="15"/>
      <c r="EU265" s="15"/>
      <c r="EV265" s="15"/>
      <c r="EW265" s="15"/>
      <c r="EX265" s="15"/>
      <c r="EY265" s="15"/>
      <c r="EZ265" s="15"/>
      <c r="FA265" s="15"/>
      <c r="FB265" s="15"/>
      <c r="FC265" s="15"/>
      <c r="FD265" s="15"/>
      <c r="FE265" s="15"/>
      <c r="FF265" s="15"/>
      <c r="FG265" s="15"/>
      <c r="FH265" s="15"/>
      <c r="FI265" s="15"/>
      <c r="FJ265" s="15"/>
      <c r="FK265" s="15"/>
      <c r="FL265" s="15"/>
      <c r="FM265" s="15"/>
      <c r="FN265" s="15"/>
      <c r="FO265" s="15"/>
      <c r="FP265" s="15"/>
      <c r="FQ265" s="15"/>
      <c r="FR265" s="15"/>
      <c r="FS265" s="15"/>
      <c r="FT265" s="15"/>
      <c r="FU265" s="15"/>
      <c r="FV265" s="15"/>
      <c r="FW265" s="15"/>
      <c r="FX265" s="15"/>
      <c r="FY265" s="15"/>
      <c r="FZ265" s="15"/>
      <c r="GA265" s="15"/>
      <c r="GB265" s="15"/>
      <c r="GC265" s="15"/>
      <c r="GD265" s="15"/>
      <c r="GE265" s="15"/>
      <c r="GF265" s="15"/>
      <c r="GG265" s="15"/>
      <c r="GH265" s="15"/>
      <c r="GI265" s="15"/>
      <c r="GJ265" s="15"/>
      <c r="GK265" s="15"/>
      <c r="GL265" s="15"/>
      <c r="GM265" s="15"/>
      <c r="GN265" s="15"/>
      <c r="GO265" s="15"/>
      <c r="GP265" s="15"/>
      <c r="GQ265" s="15"/>
      <c r="GR265" s="15"/>
      <c r="GS265" s="15"/>
      <c r="GT265" s="15"/>
      <c r="GU265" s="15"/>
      <c r="GV265" s="15"/>
      <c r="GW265" s="15"/>
      <c r="GX265" s="15"/>
      <c r="GY265" s="15"/>
      <c r="GZ265" s="15"/>
      <c r="HA265" s="15"/>
      <c r="HB265" s="15"/>
      <c r="HC265" s="15"/>
      <c r="HD265" s="15"/>
      <c r="HE265" s="15"/>
      <c r="HF265" s="15"/>
      <c r="HG265" s="15"/>
      <c r="HH265" s="15"/>
      <c r="HI265" s="15"/>
      <c r="HJ265" s="15"/>
      <c r="HK265" s="15"/>
      <c r="HL265" s="15"/>
      <c r="HM265" s="15"/>
      <c r="HN265" s="15"/>
      <c r="HO265" s="15"/>
      <c r="HP265" s="15"/>
      <c r="HQ265" s="15"/>
      <c r="HR265" s="15"/>
      <c r="HS265" s="15"/>
      <c r="HT265" s="15"/>
      <c r="HU265" s="15"/>
      <c r="HV265" s="15"/>
      <c r="HW265" s="15"/>
      <c r="HX265" s="15"/>
      <c r="HY265" s="15"/>
      <c r="HZ265" s="15"/>
      <c r="IA265" s="15"/>
      <c r="IB265" s="15"/>
      <c r="IC265" s="15"/>
      <c r="ID265" s="15"/>
      <c r="IE265" s="15"/>
      <c r="IF265" s="15"/>
      <c r="IG265" s="15"/>
      <c r="IH265" s="15"/>
      <c r="II265" s="15"/>
      <c r="IJ265" s="15"/>
      <c r="IK265" s="15"/>
      <c r="IL265" s="15"/>
      <c r="IM265" s="15"/>
      <c r="IN265" s="15"/>
      <c r="IO265" s="15"/>
      <c r="IP265" s="15"/>
      <c r="IQ265" s="15"/>
      <c r="IR265" s="15"/>
      <c r="IS265" s="15"/>
      <c r="IT265" s="15"/>
      <c r="IU265" s="15"/>
      <c r="IV265" s="15"/>
    </row>
    <row r="266" spans="1:256" s="119" customFormat="1" ht="13.5" customHeight="1">
      <c r="A266" s="197"/>
      <c r="B266" s="214"/>
      <c r="C266" s="213" t="s">
        <v>383</v>
      </c>
      <c r="D266" s="198">
        <f>D255+D265</f>
        <v>224070</v>
      </c>
      <c r="E266" s="198">
        <f>E255+E265</f>
        <v>257926</v>
      </c>
      <c r="F266" s="198">
        <f>F255+F265</f>
        <v>147270</v>
      </c>
      <c r="G266" s="118">
        <f t="shared" si="12"/>
        <v>57.09777222924405</v>
      </c>
      <c r="H266" s="123"/>
      <c r="I266" s="28"/>
      <c r="J266" s="28"/>
      <c r="K266" s="28"/>
      <c r="L266" s="28"/>
      <c r="M266" s="28"/>
      <c r="N266" s="28"/>
      <c r="O266" s="80"/>
      <c r="P266" s="80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  <c r="DX266" s="15"/>
      <c r="DY266" s="15"/>
      <c r="DZ266" s="15"/>
      <c r="EA266" s="15"/>
      <c r="EB266" s="15"/>
      <c r="EC266" s="15"/>
      <c r="ED266" s="15"/>
      <c r="EE266" s="15"/>
      <c r="EF266" s="15"/>
      <c r="EG266" s="15"/>
      <c r="EH266" s="15"/>
      <c r="EI266" s="15"/>
      <c r="EJ266" s="15"/>
      <c r="EK266" s="15"/>
      <c r="EL266" s="15"/>
      <c r="EM266" s="15"/>
      <c r="EN266" s="15"/>
      <c r="EO266" s="15"/>
      <c r="EP266" s="15"/>
      <c r="EQ266" s="15"/>
      <c r="ER266" s="15"/>
      <c r="ES266" s="15"/>
      <c r="ET266" s="15"/>
      <c r="EU266" s="15"/>
      <c r="EV266" s="15"/>
      <c r="EW266" s="15"/>
      <c r="EX266" s="15"/>
      <c r="EY266" s="15"/>
      <c r="EZ266" s="15"/>
      <c r="FA266" s="15"/>
      <c r="FB266" s="15"/>
      <c r="FC266" s="15"/>
      <c r="FD266" s="15"/>
      <c r="FE266" s="15"/>
      <c r="FF266" s="15"/>
      <c r="FG266" s="15"/>
      <c r="FH266" s="15"/>
      <c r="FI266" s="15"/>
      <c r="FJ266" s="15"/>
      <c r="FK266" s="15"/>
      <c r="FL266" s="15"/>
      <c r="FM266" s="15"/>
      <c r="FN266" s="15"/>
      <c r="FO266" s="15"/>
      <c r="FP266" s="15"/>
      <c r="FQ266" s="15"/>
      <c r="FR266" s="15"/>
      <c r="FS266" s="15"/>
      <c r="FT266" s="15"/>
      <c r="FU266" s="15"/>
      <c r="FV266" s="15"/>
      <c r="FW266" s="15"/>
      <c r="FX266" s="15"/>
      <c r="FY266" s="15"/>
      <c r="FZ266" s="15"/>
      <c r="GA266" s="15"/>
      <c r="GB266" s="15"/>
      <c r="GC266" s="15"/>
      <c r="GD266" s="15"/>
      <c r="GE266" s="15"/>
      <c r="GF266" s="15"/>
      <c r="GG266" s="15"/>
      <c r="GH266" s="15"/>
      <c r="GI266" s="15"/>
      <c r="GJ266" s="15"/>
      <c r="GK266" s="15"/>
      <c r="GL266" s="15"/>
      <c r="GM266" s="15"/>
      <c r="GN266" s="15"/>
      <c r="GO266" s="15"/>
      <c r="GP266" s="15"/>
      <c r="GQ266" s="15"/>
      <c r="GR266" s="15"/>
      <c r="GS266" s="15"/>
      <c r="GT266" s="15"/>
      <c r="GU266" s="15"/>
      <c r="GV266" s="15"/>
      <c r="GW266" s="15"/>
      <c r="GX266" s="15"/>
      <c r="GY266" s="15"/>
      <c r="GZ266" s="15"/>
      <c r="HA266" s="15"/>
      <c r="HB266" s="15"/>
      <c r="HC266" s="15"/>
      <c r="HD266" s="15"/>
      <c r="HE266" s="15"/>
      <c r="HF266" s="15"/>
      <c r="HG266" s="15"/>
      <c r="HH266" s="15"/>
      <c r="HI266" s="15"/>
      <c r="HJ266" s="15"/>
      <c r="HK266" s="15"/>
      <c r="HL266" s="15"/>
      <c r="HM266" s="15"/>
      <c r="HN266" s="15"/>
      <c r="HO266" s="15"/>
      <c r="HP266" s="15"/>
      <c r="HQ266" s="15"/>
      <c r="HR266" s="15"/>
      <c r="HS266" s="15"/>
      <c r="HT266" s="15"/>
      <c r="HU266" s="15"/>
      <c r="HV266" s="15"/>
      <c r="HW266" s="15"/>
      <c r="HX266" s="15"/>
      <c r="HY266" s="15"/>
      <c r="HZ266" s="15"/>
      <c r="IA266" s="15"/>
      <c r="IB266" s="15"/>
      <c r="IC266" s="15"/>
      <c r="ID266" s="15"/>
      <c r="IE266" s="15"/>
      <c r="IF266" s="15"/>
      <c r="IG266" s="15"/>
      <c r="IH266" s="15"/>
      <c r="II266" s="15"/>
      <c r="IJ266" s="15"/>
      <c r="IK266" s="15"/>
      <c r="IL266" s="15"/>
      <c r="IM266" s="15"/>
      <c r="IN266" s="15"/>
      <c r="IO266" s="15"/>
      <c r="IP266" s="15"/>
      <c r="IQ266" s="15"/>
      <c r="IR266" s="15"/>
      <c r="IS266" s="15"/>
      <c r="IT266" s="15"/>
      <c r="IU266" s="15"/>
      <c r="IV266" s="15"/>
    </row>
    <row r="267" spans="1:256" s="119" customFormat="1" ht="13.5" customHeight="1">
      <c r="A267" s="16"/>
      <c r="B267" s="67"/>
      <c r="C267" s="201"/>
      <c r="D267" s="202"/>
      <c r="E267" s="202"/>
      <c r="F267" s="202"/>
      <c r="G267" s="113"/>
      <c r="H267" s="123"/>
      <c r="I267" s="28"/>
      <c r="J267" s="28"/>
      <c r="K267" s="28"/>
      <c r="L267" s="28"/>
      <c r="M267" s="28"/>
      <c r="N267" s="28"/>
      <c r="O267" s="80"/>
      <c r="P267" s="80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  <c r="DX267" s="15"/>
      <c r="DY267" s="15"/>
      <c r="DZ267" s="15"/>
      <c r="EA267" s="15"/>
      <c r="EB267" s="15"/>
      <c r="EC267" s="15"/>
      <c r="ED267" s="15"/>
      <c r="EE267" s="15"/>
      <c r="EF267" s="15"/>
      <c r="EG267" s="15"/>
      <c r="EH267" s="15"/>
      <c r="EI267" s="15"/>
      <c r="EJ267" s="15"/>
      <c r="EK267" s="15"/>
      <c r="EL267" s="15"/>
      <c r="EM267" s="15"/>
      <c r="EN267" s="15"/>
      <c r="EO267" s="15"/>
      <c r="EP267" s="15"/>
      <c r="EQ267" s="15"/>
      <c r="ER267" s="15"/>
      <c r="ES267" s="15"/>
      <c r="ET267" s="15"/>
      <c r="EU267" s="15"/>
      <c r="EV267" s="15"/>
      <c r="EW267" s="15"/>
      <c r="EX267" s="15"/>
      <c r="EY267" s="15"/>
      <c r="EZ267" s="15"/>
      <c r="FA267" s="15"/>
      <c r="FB267" s="15"/>
      <c r="FC267" s="15"/>
      <c r="FD267" s="15"/>
      <c r="FE267" s="15"/>
      <c r="FF267" s="15"/>
      <c r="FG267" s="15"/>
      <c r="FH267" s="15"/>
      <c r="FI267" s="15"/>
      <c r="FJ267" s="15"/>
      <c r="FK267" s="15"/>
      <c r="FL267" s="15"/>
      <c r="FM267" s="15"/>
      <c r="FN267" s="15"/>
      <c r="FO267" s="15"/>
      <c r="FP267" s="15"/>
      <c r="FQ267" s="15"/>
      <c r="FR267" s="15"/>
      <c r="FS267" s="15"/>
      <c r="FT267" s="15"/>
      <c r="FU267" s="15"/>
      <c r="FV267" s="15"/>
      <c r="FW267" s="15"/>
      <c r="FX267" s="15"/>
      <c r="FY267" s="15"/>
      <c r="FZ267" s="15"/>
      <c r="GA267" s="15"/>
      <c r="GB267" s="15"/>
      <c r="GC267" s="15"/>
      <c r="GD267" s="15"/>
      <c r="GE267" s="15"/>
      <c r="GF267" s="15"/>
      <c r="GG267" s="15"/>
      <c r="GH267" s="15"/>
      <c r="GI267" s="15"/>
      <c r="GJ267" s="15"/>
      <c r="GK267" s="15"/>
      <c r="GL267" s="15"/>
      <c r="GM267" s="15"/>
      <c r="GN267" s="15"/>
      <c r="GO267" s="15"/>
      <c r="GP267" s="15"/>
      <c r="GQ267" s="15"/>
      <c r="GR267" s="15"/>
      <c r="GS267" s="15"/>
      <c r="GT267" s="15"/>
      <c r="GU267" s="15"/>
      <c r="GV267" s="15"/>
      <c r="GW267" s="15"/>
      <c r="GX267" s="15"/>
      <c r="GY267" s="15"/>
      <c r="GZ267" s="15"/>
      <c r="HA267" s="15"/>
      <c r="HB267" s="15"/>
      <c r="HC267" s="15"/>
      <c r="HD267" s="15"/>
      <c r="HE267" s="15"/>
      <c r="HF267" s="15"/>
      <c r="HG267" s="15"/>
      <c r="HH267" s="15"/>
      <c r="HI267" s="15"/>
      <c r="HJ267" s="15"/>
      <c r="HK267" s="15"/>
      <c r="HL267" s="15"/>
      <c r="HM267" s="15"/>
      <c r="HN267" s="15"/>
      <c r="HO267" s="15"/>
      <c r="HP267" s="15"/>
      <c r="HQ267" s="15"/>
      <c r="HR267" s="15"/>
      <c r="HS267" s="15"/>
      <c r="HT267" s="15"/>
      <c r="HU267" s="15"/>
      <c r="HV267" s="15"/>
      <c r="HW267" s="15"/>
      <c r="HX267" s="15"/>
      <c r="HY267" s="15"/>
      <c r="HZ267" s="15"/>
      <c r="IA267" s="15"/>
      <c r="IB267" s="15"/>
      <c r="IC267" s="15"/>
      <c r="ID267" s="15"/>
      <c r="IE267" s="15"/>
      <c r="IF267" s="15"/>
      <c r="IG267" s="15"/>
      <c r="IH267" s="15"/>
      <c r="II267" s="15"/>
      <c r="IJ267" s="15"/>
      <c r="IK267" s="15"/>
      <c r="IL267" s="15"/>
      <c r="IM267" s="15"/>
      <c r="IN267" s="15"/>
      <c r="IO267" s="15"/>
      <c r="IP267" s="15"/>
      <c r="IQ267" s="15"/>
      <c r="IR267" s="15"/>
      <c r="IS267" s="15"/>
      <c r="IT267" s="15"/>
      <c r="IU267" s="15"/>
      <c r="IV267" s="15"/>
    </row>
    <row r="268" spans="1:256" s="119" customFormat="1" ht="13.5" customHeight="1">
      <c r="A268" s="377" t="s">
        <v>722</v>
      </c>
      <c r="B268" s="377"/>
      <c r="C268" s="377"/>
      <c r="D268" s="202"/>
      <c r="E268" s="202"/>
      <c r="F268" s="202"/>
      <c r="G268" s="113"/>
      <c r="H268" s="123"/>
      <c r="I268" s="28"/>
      <c r="J268" s="28"/>
      <c r="K268" s="28"/>
      <c r="L268" s="28"/>
      <c r="M268" s="28"/>
      <c r="N268" s="28"/>
      <c r="O268" s="80"/>
      <c r="P268" s="80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  <c r="DX268" s="15"/>
      <c r="DY268" s="15"/>
      <c r="DZ268" s="15"/>
      <c r="EA268" s="15"/>
      <c r="EB268" s="15"/>
      <c r="EC268" s="15"/>
      <c r="ED268" s="15"/>
      <c r="EE268" s="15"/>
      <c r="EF268" s="15"/>
      <c r="EG268" s="15"/>
      <c r="EH268" s="15"/>
      <c r="EI268" s="15"/>
      <c r="EJ268" s="15"/>
      <c r="EK268" s="15"/>
      <c r="EL268" s="15"/>
      <c r="EM268" s="15"/>
      <c r="EN268" s="15"/>
      <c r="EO268" s="15"/>
      <c r="EP268" s="15"/>
      <c r="EQ268" s="15"/>
      <c r="ER268" s="15"/>
      <c r="ES268" s="15"/>
      <c r="ET268" s="15"/>
      <c r="EU268" s="15"/>
      <c r="EV268" s="15"/>
      <c r="EW268" s="15"/>
      <c r="EX268" s="15"/>
      <c r="EY268" s="15"/>
      <c r="EZ268" s="15"/>
      <c r="FA268" s="15"/>
      <c r="FB268" s="15"/>
      <c r="FC268" s="15"/>
      <c r="FD268" s="15"/>
      <c r="FE268" s="15"/>
      <c r="FF268" s="15"/>
      <c r="FG268" s="15"/>
      <c r="FH268" s="15"/>
      <c r="FI268" s="15"/>
      <c r="FJ268" s="15"/>
      <c r="FK268" s="15"/>
      <c r="FL268" s="15"/>
      <c r="FM268" s="15"/>
      <c r="FN268" s="15"/>
      <c r="FO268" s="15"/>
      <c r="FP268" s="15"/>
      <c r="FQ268" s="15"/>
      <c r="FR268" s="15"/>
      <c r="FS268" s="15"/>
      <c r="FT268" s="15"/>
      <c r="FU268" s="15"/>
      <c r="FV268" s="15"/>
      <c r="FW268" s="15"/>
      <c r="FX268" s="15"/>
      <c r="FY268" s="15"/>
      <c r="FZ268" s="15"/>
      <c r="GA268" s="15"/>
      <c r="GB268" s="15"/>
      <c r="GC268" s="15"/>
      <c r="GD268" s="15"/>
      <c r="GE268" s="15"/>
      <c r="GF268" s="15"/>
      <c r="GG268" s="15"/>
      <c r="GH268" s="15"/>
      <c r="GI268" s="15"/>
      <c r="GJ268" s="15"/>
      <c r="GK268" s="15"/>
      <c r="GL268" s="15"/>
      <c r="GM268" s="15"/>
      <c r="GN268" s="15"/>
      <c r="GO268" s="15"/>
      <c r="GP268" s="15"/>
      <c r="GQ268" s="15"/>
      <c r="GR268" s="15"/>
      <c r="GS268" s="15"/>
      <c r="GT268" s="15"/>
      <c r="GU268" s="15"/>
      <c r="GV268" s="15"/>
      <c r="GW268" s="15"/>
      <c r="GX268" s="15"/>
      <c r="GY268" s="15"/>
      <c r="GZ268" s="15"/>
      <c r="HA268" s="15"/>
      <c r="HB268" s="15"/>
      <c r="HC268" s="15"/>
      <c r="HD268" s="15"/>
      <c r="HE268" s="15"/>
      <c r="HF268" s="15"/>
      <c r="HG268" s="15"/>
      <c r="HH268" s="15"/>
      <c r="HI268" s="15"/>
      <c r="HJ268" s="15"/>
      <c r="HK268" s="15"/>
      <c r="HL268" s="15"/>
      <c r="HM268" s="15"/>
      <c r="HN268" s="15"/>
      <c r="HO268" s="15"/>
      <c r="HP268" s="15"/>
      <c r="HQ268" s="15"/>
      <c r="HR268" s="15"/>
      <c r="HS268" s="15"/>
      <c r="HT268" s="15"/>
      <c r="HU268" s="15"/>
      <c r="HV268" s="15"/>
      <c r="HW268" s="15"/>
      <c r="HX268" s="15"/>
      <c r="HY268" s="15"/>
      <c r="HZ268" s="15"/>
      <c r="IA268" s="15"/>
      <c r="IB268" s="15"/>
      <c r="IC268" s="15"/>
      <c r="ID268" s="15"/>
      <c r="IE268" s="15"/>
      <c r="IF268" s="15"/>
      <c r="IG268" s="15"/>
      <c r="IH268" s="15"/>
      <c r="II268" s="15"/>
      <c r="IJ268" s="15"/>
      <c r="IK268" s="15"/>
      <c r="IL268" s="15"/>
      <c r="IM268" s="15"/>
      <c r="IN268" s="15"/>
      <c r="IO268" s="15"/>
      <c r="IP268" s="15"/>
      <c r="IQ268" s="15"/>
      <c r="IR268" s="15"/>
      <c r="IS268" s="15"/>
      <c r="IT268" s="15"/>
      <c r="IU268" s="15"/>
      <c r="IV268" s="15"/>
    </row>
    <row r="269" spans="1:256" s="119" customFormat="1" ht="13.5" customHeight="1">
      <c r="A269" s="20"/>
      <c r="B269" s="20"/>
      <c r="C269" s="20"/>
      <c r="D269" s="202"/>
      <c r="E269" s="202"/>
      <c r="F269" s="202"/>
      <c r="G269" s="113"/>
      <c r="H269" s="123"/>
      <c r="I269" s="28"/>
      <c r="J269" s="28"/>
      <c r="K269" s="28"/>
      <c r="L269" s="28"/>
      <c r="M269" s="28"/>
      <c r="N269" s="28"/>
      <c r="O269" s="80"/>
      <c r="P269" s="80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  <c r="DX269" s="15"/>
      <c r="DY269" s="15"/>
      <c r="DZ269" s="15"/>
      <c r="EA269" s="15"/>
      <c r="EB269" s="15"/>
      <c r="EC269" s="15"/>
      <c r="ED269" s="15"/>
      <c r="EE269" s="15"/>
      <c r="EF269" s="15"/>
      <c r="EG269" s="15"/>
      <c r="EH269" s="15"/>
      <c r="EI269" s="15"/>
      <c r="EJ269" s="15"/>
      <c r="EK269" s="15"/>
      <c r="EL269" s="15"/>
      <c r="EM269" s="15"/>
      <c r="EN269" s="15"/>
      <c r="EO269" s="15"/>
      <c r="EP269" s="15"/>
      <c r="EQ269" s="15"/>
      <c r="ER269" s="15"/>
      <c r="ES269" s="15"/>
      <c r="ET269" s="15"/>
      <c r="EU269" s="15"/>
      <c r="EV269" s="15"/>
      <c r="EW269" s="15"/>
      <c r="EX269" s="15"/>
      <c r="EY269" s="15"/>
      <c r="EZ269" s="15"/>
      <c r="FA269" s="15"/>
      <c r="FB269" s="15"/>
      <c r="FC269" s="15"/>
      <c r="FD269" s="15"/>
      <c r="FE269" s="15"/>
      <c r="FF269" s="15"/>
      <c r="FG269" s="15"/>
      <c r="FH269" s="15"/>
      <c r="FI269" s="15"/>
      <c r="FJ269" s="15"/>
      <c r="FK269" s="15"/>
      <c r="FL269" s="15"/>
      <c r="FM269" s="15"/>
      <c r="FN269" s="15"/>
      <c r="FO269" s="15"/>
      <c r="FP269" s="15"/>
      <c r="FQ269" s="15"/>
      <c r="FR269" s="15"/>
      <c r="FS269" s="15"/>
      <c r="FT269" s="15"/>
      <c r="FU269" s="15"/>
      <c r="FV269" s="15"/>
      <c r="FW269" s="15"/>
      <c r="FX269" s="15"/>
      <c r="FY269" s="15"/>
      <c r="FZ269" s="15"/>
      <c r="GA269" s="15"/>
      <c r="GB269" s="15"/>
      <c r="GC269" s="15"/>
      <c r="GD269" s="15"/>
      <c r="GE269" s="15"/>
      <c r="GF269" s="15"/>
      <c r="GG269" s="15"/>
      <c r="GH269" s="15"/>
      <c r="GI269" s="15"/>
      <c r="GJ269" s="15"/>
      <c r="GK269" s="15"/>
      <c r="GL269" s="15"/>
      <c r="GM269" s="15"/>
      <c r="GN269" s="15"/>
      <c r="GO269" s="15"/>
      <c r="GP269" s="15"/>
      <c r="GQ269" s="15"/>
      <c r="GR269" s="15"/>
      <c r="GS269" s="15"/>
      <c r="GT269" s="15"/>
      <c r="GU269" s="15"/>
      <c r="GV269" s="15"/>
      <c r="GW269" s="15"/>
      <c r="GX269" s="15"/>
      <c r="GY269" s="15"/>
      <c r="GZ269" s="15"/>
      <c r="HA269" s="15"/>
      <c r="HB269" s="15"/>
      <c r="HC269" s="15"/>
      <c r="HD269" s="15"/>
      <c r="HE269" s="15"/>
      <c r="HF269" s="15"/>
      <c r="HG269" s="15"/>
      <c r="HH269" s="15"/>
      <c r="HI269" s="15"/>
      <c r="HJ269" s="15"/>
      <c r="HK269" s="15"/>
      <c r="HL269" s="15"/>
      <c r="HM269" s="15"/>
      <c r="HN269" s="15"/>
      <c r="HO269" s="15"/>
      <c r="HP269" s="15"/>
      <c r="HQ269" s="15"/>
      <c r="HR269" s="15"/>
      <c r="HS269" s="15"/>
      <c r="HT269" s="15"/>
      <c r="HU269" s="15"/>
      <c r="HV269" s="15"/>
      <c r="HW269" s="15"/>
      <c r="HX269" s="15"/>
      <c r="HY269" s="15"/>
      <c r="HZ269" s="15"/>
      <c r="IA269" s="15"/>
      <c r="IB269" s="15"/>
      <c r="IC269" s="15"/>
      <c r="ID269" s="15"/>
      <c r="IE269" s="15"/>
      <c r="IF269" s="15"/>
      <c r="IG269" s="15"/>
      <c r="IH269" s="15"/>
      <c r="II269" s="15"/>
      <c r="IJ269" s="15"/>
      <c r="IK269" s="15"/>
      <c r="IL269" s="15"/>
      <c r="IM269" s="15"/>
      <c r="IN269" s="15"/>
      <c r="IO269" s="15"/>
      <c r="IP269" s="15"/>
      <c r="IQ269" s="15"/>
      <c r="IR269" s="15"/>
      <c r="IS269" s="15"/>
      <c r="IT269" s="15"/>
      <c r="IU269" s="15"/>
      <c r="IV269" s="15"/>
    </row>
    <row r="270" spans="1:7" ht="27" customHeight="1">
      <c r="A270" s="7" t="s">
        <v>1006</v>
      </c>
      <c r="B270" s="7" t="s">
        <v>1007</v>
      </c>
      <c r="C270" s="5" t="s">
        <v>1008</v>
      </c>
      <c r="D270" s="51" t="s">
        <v>50</v>
      </c>
      <c r="E270" s="58" t="s">
        <v>52</v>
      </c>
      <c r="F270" s="5" t="s">
        <v>978</v>
      </c>
      <c r="G270" s="50" t="s">
        <v>53</v>
      </c>
    </row>
    <row r="271" spans="1:7" ht="24" customHeight="1">
      <c r="A271" s="145" t="s">
        <v>1111</v>
      </c>
      <c r="B271" s="141">
        <v>3522</v>
      </c>
      <c r="C271" s="132" t="s">
        <v>703</v>
      </c>
      <c r="D271" s="218">
        <v>180000</v>
      </c>
      <c r="E271" s="298">
        <v>189500</v>
      </c>
      <c r="F271" s="298">
        <v>76009</v>
      </c>
      <c r="G271" s="174">
        <f>F271/E271*100</f>
        <v>40.11029023746702</v>
      </c>
    </row>
    <row r="272" spans="1:7" ht="14.25" customHeight="1">
      <c r="A272" s="145" t="s">
        <v>1111</v>
      </c>
      <c r="B272" s="141">
        <v>3522</v>
      </c>
      <c r="C272" s="142" t="s">
        <v>702</v>
      </c>
      <c r="D272" s="379">
        <v>100000</v>
      </c>
      <c r="E272" s="298">
        <v>100000</v>
      </c>
      <c r="F272" s="298">
        <v>10096</v>
      </c>
      <c r="G272" s="174">
        <f>F272/E272*100</f>
        <v>10.096</v>
      </c>
    </row>
    <row r="273" spans="1:7" ht="24" customHeight="1">
      <c r="A273" s="145" t="s">
        <v>1111</v>
      </c>
      <c r="B273" s="141">
        <v>3522</v>
      </c>
      <c r="C273" s="142" t="s">
        <v>55</v>
      </c>
      <c r="D273" s="379">
        <v>0</v>
      </c>
      <c r="E273" s="298">
        <v>941</v>
      </c>
      <c r="F273" s="298">
        <v>254</v>
      </c>
      <c r="G273" s="174">
        <f>F273/E273*100</f>
        <v>26.992561105207223</v>
      </c>
    </row>
    <row r="274" spans="1:256" s="28" customFormat="1" ht="12.75">
      <c r="A274" s="197"/>
      <c r="B274" s="214"/>
      <c r="C274" s="213" t="s">
        <v>207</v>
      </c>
      <c r="D274" s="198">
        <f>D271+D272</f>
        <v>280000</v>
      </c>
      <c r="E274" s="198">
        <f>E271+E272+E273</f>
        <v>290441</v>
      </c>
      <c r="F274" s="198">
        <f>F271+F272+F273</f>
        <v>86359</v>
      </c>
      <c r="G274" s="118">
        <f>F274/E274*100</f>
        <v>29.733749711645395</v>
      </c>
      <c r="O274" s="80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  <c r="DX274" s="15"/>
      <c r="DY274" s="15"/>
      <c r="DZ274" s="15"/>
      <c r="EA274" s="15"/>
      <c r="EB274" s="15"/>
      <c r="EC274" s="15"/>
      <c r="ED274" s="15"/>
      <c r="EE274" s="15"/>
      <c r="EF274" s="15"/>
      <c r="EG274" s="15"/>
      <c r="EH274" s="15"/>
      <c r="EI274" s="15"/>
      <c r="EJ274" s="15"/>
      <c r="EK274" s="15"/>
      <c r="EL274" s="15"/>
      <c r="EM274" s="15"/>
      <c r="EN274" s="15"/>
      <c r="EO274" s="15"/>
      <c r="EP274" s="15"/>
      <c r="EQ274" s="15"/>
      <c r="ER274" s="15"/>
      <c r="ES274" s="15"/>
      <c r="ET274" s="15"/>
      <c r="EU274" s="15"/>
      <c r="EV274" s="15"/>
      <c r="EW274" s="15"/>
      <c r="EX274" s="15"/>
      <c r="EY274" s="15"/>
      <c r="EZ274" s="15"/>
      <c r="FA274" s="15"/>
      <c r="FB274" s="15"/>
      <c r="FC274" s="15"/>
      <c r="FD274" s="15"/>
      <c r="FE274" s="15"/>
      <c r="FF274" s="15"/>
      <c r="FG274" s="15"/>
      <c r="FH274" s="15"/>
      <c r="FI274" s="15"/>
      <c r="FJ274" s="15"/>
      <c r="FK274" s="15"/>
      <c r="FL274" s="15"/>
      <c r="FM274" s="15"/>
      <c r="FN274" s="15"/>
      <c r="FO274" s="15"/>
      <c r="FP274" s="15"/>
      <c r="FQ274" s="15"/>
      <c r="FR274" s="15"/>
      <c r="FS274" s="15"/>
      <c r="FT274" s="15"/>
      <c r="FU274" s="15"/>
      <c r="FV274" s="15"/>
      <c r="FW274" s="15"/>
      <c r="FX274" s="15"/>
      <c r="FY274" s="15"/>
      <c r="FZ274" s="15"/>
      <c r="GA274" s="15"/>
      <c r="GB274" s="15"/>
      <c r="GC274" s="15"/>
      <c r="GD274" s="15"/>
      <c r="GE274" s="15"/>
      <c r="GF274" s="15"/>
      <c r="GG274" s="15"/>
      <c r="GH274" s="15"/>
      <c r="GI274" s="15"/>
      <c r="GJ274" s="15"/>
      <c r="GK274" s="15"/>
      <c r="GL274" s="15"/>
      <c r="GM274" s="15"/>
      <c r="GN274" s="15"/>
      <c r="GO274" s="15"/>
      <c r="GP274" s="15"/>
      <c r="GQ274" s="15"/>
      <c r="GR274" s="15"/>
      <c r="GS274" s="15"/>
      <c r="GT274" s="15"/>
      <c r="GU274" s="15"/>
      <c r="GV274" s="15"/>
      <c r="GW274" s="15"/>
      <c r="GX274" s="15"/>
      <c r="GY274" s="15"/>
      <c r="GZ274" s="15"/>
      <c r="HA274" s="15"/>
      <c r="HB274" s="15"/>
      <c r="HC274" s="15"/>
      <c r="HD274" s="15"/>
      <c r="HE274" s="15"/>
      <c r="HF274" s="15"/>
      <c r="HG274" s="15"/>
      <c r="HH274" s="15"/>
      <c r="HI274" s="15"/>
      <c r="HJ274" s="15"/>
      <c r="HK274" s="15"/>
      <c r="HL274" s="15"/>
      <c r="HM274" s="15"/>
      <c r="HN274" s="15"/>
      <c r="HO274" s="15"/>
      <c r="HP274" s="15"/>
      <c r="HQ274" s="15"/>
      <c r="HR274" s="15"/>
      <c r="HS274" s="15"/>
      <c r="HT274" s="15"/>
      <c r="HU274" s="15"/>
      <c r="HV274" s="15"/>
      <c r="HW274" s="15"/>
      <c r="HX274" s="15"/>
      <c r="HY274" s="15"/>
      <c r="HZ274" s="15"/>
      <c r="IA274" s="15"/>
      <c r="IB274" s="15"/>
      <c r="IC274" s="15"/>
      <c r="ID274" s="15"/>
      <c r="IE274" s="15"/>
      <c r="IF274" s="15"/>
      <c r="IG274" s="15"/>
      <c r="IH274" s="15"/>
      <c r="II274" s="15"/>
      <c r="IJ274" s="15"/>
      <c r="IK274" s="15"/>
      <c r="IL274" s="15"/>
      <c r="IM274" s="15"/>
      <c r="IN274" s="15"/>
      <c r="IO274" s="15"/>
      <c r="IP274" s="15"/>
      <c r="IQ274" s="15"/>
      <c r="IR274" s="15"/>
      <c r="IS274" s="15"/>
      <c r="IT274" s="15"/>
      <c r="IU274" s="15"/>
      <c r="IV274" s="15"/>
    </row>
    <row r="275" spans="1:256" s="28" customFormat="1" ht="12.75">
      <c r="A275" s="16"/>
      <c r="B275" s="67"/>
      <c r="C275" s="201"/>
      <c r="D275" s="202"/>
      <c r="E275" s="203"/>
      <c r="F275" s="251"/>
      <c r="G275" s="30"/>
      <c r="O275" s="80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  <c r="DX275" s="15"/>
      <c r="DY275" s="15"/>
      <c r="DZ275" s="15"/>
      <c r="EA275" s="15"/>
      <c r="EB275" s="15"/>
      <c r="EC275" s="15"/>
      <c r="ED275" s="15"/>
      <c r="EE275" s="15"/>
      <c r="EF275" s="15"/>
      <c r="EG275" s="15"/>
      <c r="EH275" s="15"/>
      <c r="EI275" s="15"/>
      <c r="EJ275" s="15"/>
      <c r="EK275" s="15"/>
      <c r="EL275" s="15"/>
      <c r="EM275" s="15"/>
      <c r="EN275" s="15"/>
      <c r="EO275" s="15"/>
      <c r="EP275" s="15"/>
      <c r="EQ275" s="15"/>
      <c r="ER275" s="15"/>
      <c r="ES275" s="15"/>
      <c r="ET275" s="15"/>
      <c r="EU275" s="15"/>
      <c r="EV275" s="15"/>
      <c r="EW275" s="15"/>
      <c r="EX275" s="15"/>
      <c r="EY275" s="15"/>
      <c r="EZ275" s="15"/>
      <c r="FA275" s="15"/>
      <c r="FB275" s="15"/>
      <c r="FC275" s="15"/>
      <c r="FD275" s="15"/>
      <c r="FE275" s="15"/>
      <c r="FF275" s="15"/>
      <c r="FG275" s="15"/>
      <c r="FH275" s="15"/>
      <c r="FI275" s="15"/>
      <c r="FJ275" s="15"/>
      <c r="FK275" s="15"/>
      <c r="FL275" s="15"/>
      <c r="FM275" s="15"/>
      <c r="FN275" s="15"/>
      <c r="FO275" s="15"/>
      <c r="FP275" s="15"/>
      <c r="FQ275" s="15"/>
      <c r="FR275" s="15"/>
      <c r="FS275" s="15"/>
      <c r="FT275" s="15"/>
      <c r="FU275" s="15"/>
      <c r="FV275" s="15"/>
      <c r="FW275" s="15"/>
      <c r="FX275" s="15"/>
      <c r="FY275" s="15"/>
      <c r="FZ275" s="15"/>
      <c r="GA275" s="15"/>
      <c r="GB275" s="15"/>
      <c r="GC275" s="15"/>
      <c r="GD275" s="15"/>
      <c r="GE275" s="15"/>
      <c r="GF275" s="15"/>
      <c r="GG275" s="15"/>
      <c r="GH275" s="15"/>
      <c r="GI275" s="15"/>
      <c r="GJ275" s="15"/>
      <c r="GK275" s="15"/>
      <c r="GL275" s="15"/>
      <c r="GM275" s="15"/>
      <c r="GN275" s="15"/>
      <c r="GO275" s="15"/>
      <c r="GP275" s="15"/>
      <c r="GQ275" s="15"/>
      <c r="GR275" s="15"/>
      <c r="GS275" s="15"/>
      <c r="GT275" s="15"/>
      <c r="GU275" s="15"/>
      <c r="GV275" s="15"/>
      <c r="GW275" s="15"/>
      <c r="GX275" s="15"/>
      <c r="GY275" s="15"/>
      <c r="GZ275" s="15"/>
      <c r="HA275" s="15"/>
      <c r="HB275" s="15"/>
      <c r="HC275" s="15"/>
      <c r="HD275" s="15"/>
      <c r="HE275" s="15"/>
      <c r="HF275" s="15"/>
      <c r="HG275" s="15"/>
      <c r="HH275" s="15"/>
      <c r="HI275" s="15"/>
      <c r="HJ275" s="15"/>
      <c r="HK275" s="15"/>
      <c r="HL275" s="15"/>
      <c r="HM275" s="15"/>
      <c r="HN275" s="15"/>
      <c r="HO275" s="15"/>
      <c r="HP275" s="15"/>
      <c r="HQ275" s="15"/>
      <c r="HR275" s="15"/>
      <c r="HS275" s="15"/>
      <c r="HT275" s="15"/>
      <c r="HU275" s="15"/>
      <c r="HV275" s="15"/>
      <c r="HW275" s="15"/>
      <c r="HX275" s="15"/>
      <c r="HY275" s="15"/>
      <c r="HZ275" s="15"/>
      <c r="IA275" s="15"/>
      <c r="IB275" s="15"/>
      <c r="IC275" s="15"/>
      <c r="ID275" s="15"/>
      <c r="IE275" s="15"/>
      <c r="IF275" s="15"/>
      <c r="IG275" s="15"/>
      <c r="IH275" s="15"/>
      <c r="II275" s="15"/>
      <c r="IJ275" s="15"/>
      <c r="IK275" s="15"/>
      <c r="IL275" s="15"/>
      <c r="IM275" s="15"/>
      <c r="IN275" s="15"/>
      <c r="IO275" s="15"/>
      <c r="IP275" s="15"/>
      <c r="IQ275" s="15"/>
      <c r="IR275" s="15"/>
      <c r="IS275" s="15"/>
      <c r="IT275" s="15"/>
      <c r="IU275" s="15"/>
      <c r="IV275" s="15"/>
    </row>
    <row r="276" spans="1:256" s="119" customFormat="1" ht="12.75">
      <c r="A276" s="206"/>
      <c r="B276" s="216"/>
      <c r="C276" s="215" t="s">
        <v>385</v>
      </c>
      <c r="D276" s="207">
        <f>D266+D274</f>
        <v>504070</v>
      </c>
      <c r="E276" s="207">
        <f>E266+E274</f>
        <v>548367</v>
      </c>
      <c r="F276" s="207">
        <f>F266+F274</f>
        <v>233629</v>
      </c>
      <c r="G276" s="10">
        <f>F276/E276*100</f>
        <v>42.60449662361156</v>
      </c>
      <c r="H276" s="123"/>
      <c r="I276" s="28"/>
      <c r="J276" s="28"/>
      <c r="K276" s="28"/>
      <c r="L276" s="28"/>
      <c r="M276" s="28"/>
      <c r="N276" s="28"/>
      <c r="O276" s="80"/>
      <c r="P276" s="80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  <c r="DX276" s="15"/>
      <c r="DY276" s="15"/>
      <c r="DZ276" s="15"/>
      <c r="EA276" s="15"/>
      <c r="EB276" s="15"/>
      <c r="EC276" s="15"/>
      <c r="ED276" s="15"/>
      <c r="EE276" s="15"/>
      <c r="EF276" s="15"/>
      <c r="EG276" s="15"/>
      <c r="EH276" s="15"/>
      <c r="EI276" s="15"/>
      <c r="EJ276" s="15"/>
      <c r="EK276" s="15"/>
      <c r="EL276" s="15"/>
      <c r="EM276" s="15"/>
      <c r="EN276" s="15"/>
      <c r="EO276" s="15"/>
      <c r="EP276" s="15"/>
      <c r="EQ276" s="15"/>
      <c r="ER276" s="15"/>
      <c r="ES276" s="15"/>
      <c r="ET276" s="15"/>
      <c r="EU276" s="15"/>
      <c r="EV276" s="15"/>
      <c r="EW276" s="15"/>
      <c r="EX276" s="15"/>
      <c r="EY276" s="15"/>
      <c r="EZ276" s="15"/>
      <c r="FA276" s="15"/>
      <c r="FB276" s="15"/>
      <c r="FC276" s="15"/>
      <c r="FD276" s="15"/>
      <c r="FE276" s="15"/>
      <c r="FF276" s="15"/>
      <c r="FG276" s="15"/>
      <c r="FH276" s="15"/>
      <c r="FI276" s="15"/>
      <c r="FJ276" s="15"/>
      <c r="FK276" s="15"/>
      <c r="FL276" s="15"/>
      <c r="FM276" s="15"/>
      <c r="FN276" s="15"/>
      <c r="FO276" s="15"/>
      <c r="FP276" s="15"/>
      <c r="FQ276" s="15"/>
      <c r="FR276" s="15"/>
      <c r="FS276" s="15"/>
      <c r="FT276" s="15"/>
      <c r="FU276" s="15"/>
      <c r="FV276" s="15"/>
      <c r="FW276" s="15"/>
      <c r="FX276" s="15"/>
      <c r="FY276" s="15"/>
      <c r="FZ276" s="15"/>
      <c r="GA276" s="15"/>
      <c r="GB276" s="15"/>
      <c r="GC276" s="15"/>
      <c r="GD276" s="15"/>
      <c r="GE276" s="15"/>
      <c r="GF276" s="15"/>
      <c r="GG276" s="15"/>
      <c r="GH276" s="15"/>
      <c r="GI276" s="15"/>
      <c r="GJ276" s="15"/>
      <c r="GK276" s="15"/>
      <c r="GL276" s="15"/>
      <c r="GM276" s="15"/>
      <c r="GN276" s="15"/>
      <c r="GO276" s="15"/>
      <c r="GP276" s="15"/>
      <c r="GQ276" s="15"/>
      <c r="GR276" s="15"/>
      <c r="GS276" s="15"/>
      <c r="GT276" s="15"/>
      <c r="GU276" s="15"/>
      <c r="GV276" s="15"/>
      <c r="GW276" s="15"/>
      <c r="GX276" s="15"/>
      <c r="GY276" s="15"/>
      <c r="GZ276" s="15"/>
      <c r="HA276" s="15"/>
      <c r="HB276" s="15"/>
      <c r="HC276" s="15"/>
      <c r="HD276" s="15"/>
      <c r="HE276" s="15"/>
      <c r="HF276" s="15"/>
      <c r="HG276" s="15"/>
      <c r="HH276" s="15"/>
      <c r="HI276" s="15"/>
      <c r="HJ276" s="15"/>
      <c r="HK276" s="15"/>
      <c r="HL276" s="15"/>
      <c r="HM276" s="15"/>
      <c r="HN276" s="15"/>
      <c r="HO276" s="15"/>
      <c r="HP276" s="15"/>
      <c r="HQ276" s="15"/>
      <c r="HR276" s="15"/>
      <c r="HS276" s="15"/>
      <c r="HT276" s="15"/>
      <c r="HU276" s="15"/>
      <c r="HV276" s="15"/>
      <c r="HW276" s="15"/>
      <c r="HX276" s="15"/>
      <c r="HY276" s="15"/>
      <c r="HZ276" s="15"/>
      <c r="IA276" s="15"/>
      <c r="IB276" s="15"/>
      <c r="IC276" s="15"/>
      <c r="ID276" s="15"/>
      <c r="IE276" s="15"/>
      <c r="IF276" s="15"/>
      <c r="IG276" s="15"/>
      <c r="IH276" s="15"/>
      <c r="II276" s="15"/>
      <c r="IJ276" s="15"/>
      <c r="IK276" s="15"/>
      <c r="IL276" s="15"/>
      <c r="IM276" s="15"/>
      <c r="IN276" s="15"/>
      <c r="IO276" s="15"/>
      <c r="IP276" s="15"/>
      <c r="IQ276" s="15"/>
      <c r="IR276" s="15"/>
      <c r="IS276" s="15"/>
      <c r="IT276" s="15"/>
      <c r="IU276" s="15"/>
      <c r="IV276" s="15"/>
    </row>
    <row r="277" spans="5:6" ht="12.75" customHeight="1">
      <c r="E277" s="80"/>
      <c r="F277" s="80"/>
    </row>
    <row r="278" spans="1:256" s="28" customFormat="1" ht="15.75">
      <c r="A278" s="72" t="s">
        <v>1112</v>
      </c>
      <c r="D278" s="80"/>
      <c r="E278" s="80"/>
      <c r="F278" s="80"/>
      <c r="O278" s="80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  <c r="DX278" s="15"/>
      <c r="DY278" s="15"/>
      <c r="DZ278" s="15"/>
      <c r="EA278" s="15"/>
      <c r="EB278" s="15"/>
      <c r="EC278" s="15"/>
      <c r="ED278" s="15"/>
      <c r="EE278" s="15"/>
      <c r="EF278" s="15"/>
      <c r="EG278" s="15"/>
      <c r="EH278" s="15"/>
      <c r="EI278" s="15"/>
      <c r="EJ278" s="15"/>
      <c r="EK278" s="15"/>
      <c r="EL278" s="15"/>
      <c r="EM278" s="15"/>
      <c r="EN278" s="15"/>
      <c r="EO278" s="15"/>
      <c r="EP278" s="15"/>
      <c r="EQ278" s="15"/>
      <c r="ER278" s="15"/>
      <c r="ES278" s="15"/>
      <c r="ET278" s="15"/>
      <c r="EU278" s="15"/>
      <c r="EV278" s="15"/>
      <c r="EW278" s="15"/>
      <c r="EX278" s="15"/>
      <c r="EY278" s="15"/>
      <c r="EZ278" s="15"/>
      <c r="FA278" s="15"/>
      <c r="FB278" s="15"/>
      <c r="FC278" s="15"/>
      <c r="FD278" s="15"/>
      <c r="FE278" s="15"/>
      <c r="FF278" s="15"/>
      <c r="FG278" s="15"/>
      <c r="FH278" s="15"/>
      <c r="FI278" s="15"/>
      <c r="FJ278" s="15"/>
      <c r="FK278" s="15"/>
      <c r="FL278" s="15"/>
      <c r="FM278" s="15"/>
      <c r="FN278" s="15"/>
      <c r="FO278" s="15"/>
      <c r="FP278" s="15"/>
      <c r="FQ278" s="15"/>
      <c r="FR278" s="15"/>
      <c r="FS278" s="15"/>
      <c r="FT278" s="15"/>
      <c r="FU278" s="15"/>
      <c r="FV278" s="15"/>
      <c r="FW278" s="15"/>
      <c r="FX278" s="15"/>
      <c r="FY278" s="15"/>
      <c r="FZ278" s="15"/>
      <c r="GA278" s="15"/>
      <c r="GB278" s="15"/>
      <c r="GC278" s="15"/>
      <c r="GD278" s="15"/>
      <c r="GE278" s="15"/>
      <c r="GF278" s="15"/>
      <c r="GG278" s="15"/>
      <c r="GH278" s="15"/>
      <c r="GI278" s="15"/>
      <c r="GJ278" s="15"/>
      <c r="GK278" s="15"/>
      <c r="GL278" s="15"/>
      <c r="GM278" s="15"/>
      <c r="GN278" s="15"/>
      <c r="GO278" s="15"/>
      <c r="GP278" s="15"/>
      <c r="GQ278" s="15"/>
      <c r="GR278" s="15"/>
      <c r="GS278" s="15"/>
      <c r="GT278" s="15"/>
      <c r="GU278" s="15"/>
      <c r="GV278" s="15"/>
      <c r="GW278" s="15"/>
      <c r="GX278" s="15"/>
      <c r="GY278" s="15"/>
      <c r="GZ278" s="15"/>
      <c r="HA278" s="15"/>
      <c r="HB278" s="15"/>
      <c r="HC278" s="15"/>
      <c r="HD278" s="15"/>
      <c r="HE278" s="15"/>
      <c r="HF278" s="15"/>
      <c r="HG278" s="15"/>
      <c r="HH278" s="15"/>
      <c r="HI278" s="15"/>
      <c r="HJ278" s="15"/>
      <c r="HK278" s="15"/>
      <c r="HL278" s="15"/>
      <c r="HM278" s="15"/>
      <c r="HN278" s="15"/>
      <c r="HO278" s="15"/>
      <c r="HP278" s="15"/>
      <c r="HQ278" s="15"/>
      <c r="HR278" s="15"/>
      <c r="HS278" s="15"/>
      <c r="HT278" s="15"/>
      <c r="HU278" s="15"/>
      <c r="HV278" s="15"/>
      <c r="HW278" s="15"/>
      <c r="HX278" s="15"/>
      <c r="HY278" s="15"/>
      <c r="HZ278" s="15"/>
      <c r="IA278" s="15"/>
      <c r="IB278" s="15"/>
      <c r="IC278" s="15"/>
      <c r="ID278" s="15"/>
      <c r="IE278" s="15"/>
      <c r="IF278" s="15"/>
      <c r="IG278" s="15"/>
      <c r="IH278" s="15"/>
      <c r="II278" s="15"/>
      <c r="IJ278" s="15"/>
      <c r="IK278" s="15"/>
      <c r="IL278" s="15"/>
      <c r="IM278" s="15"/>
      <c r="IN278" s="15"/>
      <c r="IO278" s="15"/>
      <c r="IP278" s="15"/>
      <c r="IQ278" s="15"/>
      <c r="IR278" s="15"/>
      <c r="IS278" s="15"/>
      <c r="IT278" s="15"/>
      <c r="IU278" s="15"/>
      <c r="IV278" s="15"/>
    </row>
    <row r="279" spans="2:256" s="28" customFormat="1" ht="12" customHeight="1">
      <c r="B279"/>
      <c r="C279"/>
      <c r="D279" s="15"/>
      <c r="E279" s="15"/>
      <c r="F279" s="80"/>
      <c r="G279"/>
      <c r="O279" s="80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  <c r="DX279" s="15"/>
      <c r="DY279" s="15"/>
      <c r="DZ279" s="15"/>
      <c r="EA279" s="15"/>
      <c r="EB279" s="15"/>
      <c r="EC279" s="15"/>
      <c r="ED279" s="15"/>
      <c r="EE279" s="15"/>
      <c r="EF279" s="15"/>
      <c r="EG279" s="15"/>
      <c r="EH279" s="15"/>
      <c r="EI279" s="15"/>
      <c r="EJ279" s="15"/>
      <c r="EK279" s="15"/>
      <c r="EL279" s="15"/>
      <c r="EM279" s="15"/>
      <c r="EN279" s="15"/>
      <c r="EO279" s="15"/>
      <c r="EP279" s="15"/>
      <c r="EQ279" s="15"/>
      <c r="ER279" s="15"/>
      <c r="ES279" s="15"/>
      <c r="ET279" s="15"/>
      <c r="EU279" s="15"/>
      <c r="EV279" s="15"/>
      <c r="EW279" s="15"/>
      <c r="EX279" s="15"/>
      <c r="EY279" s="15"/>
      <c r="EZ279" s="15"/>
      <c r="FA279" s="15"/>
      <c r="FB279" s="15"/>
      <c r="FC279" s="15"/>
      <c r="FD279" s="15"/>
      <c r="FE279" s="15"/>
      <c r="FF279" s="15"/>
      <c r="FG279" s="15"/>
      <c r="FH279" s="15"/>
      <c r="FI279" s="15"/>
      <c r="FJ279" s="15"/>
      <c r="FK279" s="15"/>
      <c r="FL279" s="15"/>
      <c r="FM279" s="15"/>
      <c r="FN279" s="15"/>
      <c r="FO279" s="15"/>
      <c r="FP279" s="15"/>
      <c r="FQ279" s="15"/>
      <c r="FR279" s="15"/>
      <c r="FS279" s="15"/>
      <c r="FT279" s="15"/>
      <c r="FU279" s="15"/>
      <c r="FV279" s="15"/>
      <c r="FW279" s="15"/>
      <c r="FX279" s="15"/>
      <c r="FY279" s="15"/>
      <c r="FZ279" s="15"/>
      <c r="GA279" s="15"/>
      <c r="GB279" s="15"/>
      <c r="GC279" s="15"/>
      <c r="GD279" s="15"/>
      <c r="GE279" s="15"/>
      <c r="GF279" s="15"/>
      <c r="GG279" s="15"/>
      <c r="GH279" s="15"/>
      <c r="GI279" s="15"/>
      <c r="GJ279" s="15"/>
      <c r="GK279" s="15"/>
      <c r="GL279" s="15"/>
      <c r="GM279" s="15"/>
      <c r="GN279" s="15"/>
      <c r="GO279" s="15"/>
      <c r="GP279" s="15"/>
      <c r="GQ279" s="15"/>
      <c r="GR279" s="15"/>
      <c r="GS279" s="15"/>
      <c r="GT279" s="15"/>
      <c r="GU279" s="15"/>
      <c r="GV279" s="15"/>
      <c r="GW279" s="15"/>
      <c r="GX279" s="15"/>
      <c r="GY279" s="15"/>
      <c r="GZ279" s="15"/>
      <c r="HA279" s="15"/>
      <c r="HB279" s="15"/>
      <c r="HC279" s="15"/>
      <c r="HD279" s="15"/>
      <c r="HE279" s="15"/>
      <c r="HF279" s="15"/>
      <c r="HG279" s="15"/>
      <c r="HH279" s="15"/>
      <c r="HI279" s="15"/>
      <c r="HJ279" s="15"/>
      <c r="HK279" s="15"/>
      <c r="HL279" s="15"/>
      <c r="HM279" s="15"/>
      <c r="HN279" s="15"/>
      <c r="HO279" s="15"/>
      <c r="HP279" s="15"/>
      <c r="HQ279" s="15"/>
      <c r="HR279" s="15"/>
      <c r="HS279" s="15"/>
      <c r="HT279" s="15"/>
      <c r="HU279" s="15"/>
      <c r="HV279" s="15"/>
      <c r="HW279" s="15"/>
      <c r="HX279" s="15"/>
      <c r="HY279" s="15"/>
      <c r="HZ279" s="15"/>
      <c r="IA279" s="15"/>
      <c r="IB279" s="15"/>
      <c r="IC279" s="15"/>
      <c r="ID279" s="15"/>
      <c r="IE279" s="15"/>
      <c r="IF279" s="15"/>
      <c r="IG279" s="15"/>
      <c r="IH279" s="15"/>
      <c r="II279" s="15"/>
      <c r="IJ279" s="15"/>
      <c r="IK279" s="15"/>
      <c r="IL279" s="15"/>
      <c r="IM279" s="15"/>
      <c r="IN279" s="15"/>
      <c r="IO279" s="15"/>
      <c r="IP279" s="15"/>
      <c r="IQ279" s="15"/>
      <c r="IR279" s="15"/>
      <c r="IS279" s="15"/>
      <c r="IT279" s="15"/>
      <c r="IU279" s="15"/>
      <c r="IV279" s="15"/>
    </row>
    <row r="280" spans="1:256" s="28" customFormat="1" ht="13.5" customHeight="1">
      <c r="A280" s="63" t="s">
        <v>1103</v>
      </c>
      <c r="B280"/>
      <c r="C280"/>
      <c r="D280" s="15"/>
      <c r="E280" s="15"/>
      <c r="F280" s="80"/>
      <c r="G280"/>
      <c r="O280" s="80"/>
      <c r="P280" s="15"/>
      <c r="Q280" s="15"/>
      <c r="R280" s="15"/>
      <c r="S280" s="15"/>
      <c r="T280" s="15"/>
      <c r="U280" s="15"/>
      <c r="V280" s="15"/>
      <c r="W280" s="149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  <c r="DX280" s="15"/>
      <c r="DY280" s="15"/>
      <c r="DZ280" s="15"/>
      <c r="EA280" s="15"/>
      <c r="EB280" s="15"/>
      <c r="EC280" s="15"/>
      <c r="ED280" s="15"/>
      <c r="EE280" s="15"/>
      <c r="EF280" s="15"/>
      <c r="EG280" s="15"/>
      <c r="EH280" s="15"/>
      <c r="EI280" s="15"/>
      <c r="EJ280" s="15"/>
      <c r="EK280" s="15"/>
      <c r="EL280" s="15"/>
      <c r="EM280" s="15"/>
      <c r="EN280" s="15"/>
      <c r="EO280" s="15"/>
      <c r="EP280" s="15"/>
      <c r="EQ280" s="15"/>
      <c r="ER280" s="15"/>
      <c r="ES280" s="15"/>
      <c r="ET280" s="15"/>
      <c r="EU280" s="15"/>
      <c r="EV280" s="15"/>
      <c r="EW280" s="15"/>
      <c r="EX280" s="15"/>
      <c r="EY280" s="15"/>
      <c r="EZ280" s="15"/>
      <c r="FA280" s="15"/>
      <c r="FB280" s="15"/>
      <c r="FC280" s="15"/>
      <c r="FD280" s="15"/>
      <c r="FE280" s="15"/>
      <c r="FF280" s="15"/>
      <c r="FG280" s="15"/>
      <c r="FH280" s="15"/>
      <c r="FI280" s="15"/>
      <c r="FJ280" s="15"/>
      <c r="FK280" s="15"/>
      <c r="FL280" s="15"/>
      <c r="FM280" s="15"/>
      <c r="FN280" s="15"/>
      <c r="FO280" s="15"/>
      <c r="FP280" s="15"/>
      <c r="FQ280" s="15"/>
      <c r="FR280" s="15"/>
      <c r="FS280" s="15"/>
      <c r="FT280" s="15"/>
      <c r="FU280" s="15"/>
      <c r="FV280" s="15"/>
      <c r="FW280" s="15"/>
      <c r="FX280" s="15"/>
      <c r="FY280" s="15"/>
      <c r="FZ280" s="15"/>
      <c r="GA280" s="15"/>
      <c r="GB280" s="15"/>
      <c r="GC280" s="15"/>
      <c r="GD280" s="15"/>
      <c r="GE280" s="15"/>
      <c r="GF280" s="15"/>
      <c r="GG280" s="15"/>
      <c r="GH280" s="15"/>
      <c r="GI280" s="15"/>
      <c r="GJ280" s="15"/>
      <c r="GK280" s="15"/>
      <c r="GL280" s="15"/>
      <c r="GM280" s="15"/>
      <c r="GN280" s="15"/>
      <c r="GO280" s="15"/>
      <c r="GP280" s="15"/>
      <c r="GQ280" s="15"/>
      <c r="GR280" s="15"/>
      <c r="GS280" s="15"/>
      <c r="GT280" s="15"/>
      <c r="GU280" s="15"/>
      <c r="GV280" s="15"/>
      <c r="GW280" s="15"/>
      <c r="GX280" s="15"/>
      <c r="GY280" s="15"/>
      <c r="GZ280" s="15"/>
      <c r="HA280" s="15"/>
      <c r="HB280" s="15"/>
      <c r="HC280" s="15"/>
      <c r="HD280" s="15"/>
      <c r="HE280" s="15"/>
      <c r="HF280" s="15"/>
      <c r="HG280" s="15"/>
      <c r="HH280" s="15"/>
      <c r="HI280" s="15"/>
      <c r="HJ280" s="15"/>
      <c r="HK280" s="15"/>
      <c r="HL280" s="15"/>
      <c r="HM280" s="15"/>
      <c r="HN280" s="15"/>
      <c r="HO280" s="15"/>
      <c r="HP280" s="15"/>
      <c r="HQ280" s="15"/>
      <c r="HR280" s="15"/>
      <c r="HS280" s="15"/>
      <c r="HT280" s="15"/>
      <c r="HU280" s="15"/>
      <c r="HV280" s="15"/>
      <c r="HW280" s="15"/>
      <c r="HX280" s="15"/>
      <c r="HY280" s="15"/>
      <c r="HZ280" s="15"/>
      <c r="IA280" s="15"/>
      <c r="IB280" s="15"/>
      <c r="IC280" s="15"/>
      <c r="ID280" s="15"/>
      <c r="IE280" s="15"/>
      <c r="IF280" s="15"/>
      <c r="IG280" s="15"/>
      <c r="IH280" s="15"/>
      <c r="II280" s="15"/>
      <c r="IJ280" s="15"/>
      <c r="IK280" s="15"/>
      <c r="IL280" s="15"/>
      <c r="IM280" s="15"/>
      <c r="IN280" s="15"/>
      <c r="IO280" s="15"/>
      <c r="IP280" s="15"/>
      <c r="IQ280" s="15"/>
      <c r="IR280" s="15"/>
      <c r="IS280" s="15"/>
      <c r="IT280" s="15"/>
      <c r="IU280" s="15"/>
      <c r="IV280" s="15"/>
    </row>
    <row r="281" spans="1:256" s="28" customFormat="1" ht="12.75">
      <c r="A281" s="63"/>
      <c r="B281"/>
      <c r="C281"/>
      <c r="D281" s="15"/>
      <c r="E281" s="15"/>
      <c r="F281" s="80"/>
      <c r="G281"/>
      <c r="O281" s="80"/>
      <c r="P281" s="15"/>
      <c r="Q281" s="15"/>
      <c r="R281" s="15"/>
      <c r="S281" s="15"/>
      <c r="T281" s="15"/>
      <c r="U281" s="15"/>
      <c r="V281" s="15"/>
      <c r="W281" s="149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  <c r="DX281" s="15"/>
      <c r="DY281" s="15"/>
      <c r="DZ281" s="15"/>
      <c r="EA281" s="15"/>
      <c r="EB281" s="15"/>
      <c r="EC281" s="15"/>
      <c r="ED281" s="15"/>
      <c r="EE281" s="15"/>
      <c r="EF281" s="15"/>
      <c r="EG281" s="15"/>
      <c r="EH281" s="15"/>
      <c r="EI281" s="15"/>
      <c r="EJ281" s="15"/>
      <c r="EK281" s="15"/>
      <c r="EL281" s="15"/>
      <c r="EM281" s="15"/>
      <c r="EN281" s="15"/>
      <c r="EO281" s="15"/>
      <c r="EP281" s="15"/>
      <c r="EQ281" s="15"/>
      <c r="ER281" s="15"/>
      <c r="ES281" s="15"/>
      <c r="ET281" s="15"/>
      <c r="EU281" s="15"/>
      <c r="EV281" s="15"/>
      <c r="EW281" s="15"/>
      <c r="EX281" s="15"/>
      <c r="EY281" s="15"/>
      <c r="EZ281" s="15"/>
      <c r="FA281" s="15"/>
      <c r="FB281" s="15"/>
      <c r="FC281" s="15"/>
      <c r="FD281" s="15"/>
      <c r="FE281" s="15"/>
      <c r="FF281" s="15"/>
      <c r="FG281" s="15"/>
      <c r="FH281" s="15"/>
      <c r="FI281" s="15"/>
      <c r="FJ281" s="15"/>
      <c r="FK281" s="15"/>
      <c r="FL281" s="15"/>
      <c r="FM281" s="15"/>
      <c r="FN281" s="15"/>
      <c r="FO281" s="15"/>
      <c r="FP281" s="15"/>
      <c r="FQ281" s="15"/>
      <c r="FR281" s="15"/>
      <c r="FS281" s="15"/>
      <c r="FT281" s="15"/>
      <c r="FU281" s="15"/>
      <c r="FV281" s="15"/>
      <c r="FW281" s="15"/>
      <c r="FX281" s="15"/>
      <c r="FY281" s="15"/>
      <c r="FZ281" s="15"/>
      <c r="GA281" s="15"/>
      <c r="GB281" s="15"/>
      <c r="GC281" s="15"/>
      <c r="GD281" s="15"/>
      <c r="GE281" s="15"/>
      <c r="GF281" s="15"/>
      <c r="GG281" s="15"/>
      <c r="GH281" s="15"/>
      <c r="GI281" s="15"/>
      <c r="GJ281" s="15"/>
      <c r="GK281" s="15"/>
      <c r="GL281" s="15"/>
      <c r="GM281" s="15"/>
      <c r="GN281" s="15"/>
      <c r="GO281" s="15"/>
      <c r="GP281" s="15"/>
      <c r="GQ281" s="15"/>
      <c r="GR281" s="15"/>
      <c r="GS281" s="15"/>
      <c r="GT281" s="15"/>
      <c r="GU281" s="15"/>
      <c r="GV281" s="15"/>
      <c r="GW281" s="15"/>
      <c r="GX281" s="15"/>
      <c r="GY281" s="15"/>
      <c r="GZ281" s="15"/>
      <c r="HA281" s="15"/>
      <c r="HB281" s="15"/>
      <c r="HC281" s="15"/>
      <c r="HD281" s="15"/>
      <c r="HE281" s="15"/>
      <c r="HF281" s="15"/>
      <c r="HG281" s="15"/>
      <c r="HH281" s="15"/>
      <c r="HI281" s="15"/>
      <c r="HJ281" s="15"/>
      <c r="HK281" s="15"/>
      <c r="HL281" s="15"/>
      <c r="HM281" s="15"/>
      <c r="HN281" s="15"/>
      <c r="HO281" s="15"/>
      <c r="HP281" s="15"/>
      <c r="HQ281" s="15"/>
      <c r="HR281" s="15"/>
      <c r="HS281" s="15"/>
      <c r="HT281" s="15"/>
      <c r="HU281" s="15"/>
      <c r="HV281" s="15"/>
      <c r="HW281" s="15"/>
      <c r="HX281" s="15"/>
      <c r="HY281" s="15"/>
      <c r="HZ281" s="15"/>
      <c r="IA281" s="15"/>
      <c r="IB281" s="15"/>
      <c r="IC281" s="15"/>
      <c r="ID281" s="15"/>
      <c r="IE281" s="15"/>
      <c r="IF281" s="15"/>
      <c r="IG281" s="15"/>
      <c r="IH281" s="15"/>
      <c r="II281" s="15"/>
      <c r="IJ281" s="15"/>
      <c r="IK281" s="15"/>
      <c r="IL281" s="15"/>
      <c r="IM281" s="15"/>
      <c r="IN281" s="15"/>
      <c r="IO281" s="15"/>
      <c r="IP281" s="15"/>
      <c r="IQ281" s="15"/>
      <c r="IR281" s="15"/>
      <c r="IS281" s="15"/>
      <c r="IT281" s="15"/>
      <c r="IU281" s="15"/>
      <c r="IV281" s="15"/>
    </row>
    <row r="282" spans="1:256" s="28" customFormat="1" ht="25.5" customHeight="1">
      <c r="A282" s="7" t="s">
        <v>1006</v>
      </c>
      <c r="B282" s="7" t="s">
        <v>1007</v>
      </c>
      <c r="C282" s="5" t="s">
        <v>1008</v>
      </c>
      <c r="D282" s="51" t="s">
        <v>50</v>
      </c>
      <c r="E282" s="58" t="s">
        <v>52</v>
      </c>
      <c r="F282" s="5" t="s">
        <v>978</v>
      </c>
      <c r="G282" s="50" t="s">
        <v>53</v>
      </c>
      <c r="O282" s="80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  <c r="DX282" s="15"/>
      <c r="DY282" s="15"/>
      <c r="DZ282" s="15"/>
      <c r="EA282" s="15"/>
      <c r="EB282" s="15"/>
      <c r="EC282" s="15"/>
      <c r="ED282" s="15"/>
      <c r="EE282" s="15"/>
      <c r="EF282" s="15"/>
      <c r="EG282" s="15"/>
      <c r="EH282" s="15"/>
      <c r="EI282" s="15"/>
      <c r="EJ282" s="15"/>
      <c r="EK282" s="15"/>
      <c r="EL282" s="15"/>
      <c r="EM282" s="15"/>
      <c r="EN282" s="15"/>
      <c r="EO282" s="15"/>
      <c r="EP282" s="15"/>
      <c r="EQ282" s="15"/>
      <c r="ER282" s="15"/>
      <c r="ES282" s="15"/>
      <c r="ET282" s="15"/>
      <c r="EU282" s="15"/>
      <c r="EV282" s="15"/>
      <c r="EW282" s="15"/>
      <c r="EX282" s="15"/>
      <c r="EY282" s="15"/>
      <c r="EZ282" s="15"/>
      <c r="FA282" s="15"/>
      <c r="FB282" s="15"/>
      <c r="FC282" s="15"/>
      <c r="FD282" s="15"/>
      <c r="FE282" s="15"/>
      <c r="FF282" s="15"/>
      <c r="FG282" s="15"/>
      <c r="FH282" s="15"/>
      <c r="FI282" s="15"/>
      <c r="FJ282" s="15"/>
      <c r="FK282" s="15"/>
      <c r="FL282" s="15"/>
      <c r="FM282" s="15"/>
      <c r="FN282" s="15"/>
      <c r="FO282" s="15"/>
      <c r="FP282" s="15"/>
      <c r="FQ282" s="15"/>
      <c r="FR282" s="15"/>
      <c r="FS282" s="15"/>
      <c r="FT282" s="15"/>
      <c r="FU282" s="15"/>
      <c r="FV282" s="15"/>
      <c r="FW282" s="15"/>
      <c r="FX282" s="15"/>
      <c r="FY282" s="15"/>
      <c r="FZ282" s="15"/>
      <c r="GA282" s="15"/>
      <c r="GB282" s="15"/>
      <c r="GC282" s="15"/>
      <c r="GD282" s="15"/>
      <c r="GE282" s="15"/>
      <c r="GF282" s="15"/>
      <c r="GG282" s="15"/>
      <c r="GH282" s="15"/>
      <c r="GI282" s="15"/>
      <c r="GJ282" s="15"/>
      <c r="GK282" s="15"/>
      <c r="GL282" s="15"/>
      <c r="GM282" s="15"/>
      <c r="GN282" s="15"/>
      <c r="GO282" s="15"/>
      <c r="GP282" s="15"/>
      <c r="GQ282" s="15"/>
      <c r="GR282" s="15"/>
      <c r="GS282" s="15"/>
      <c r="GT282" s="15"/>
      <c r="GU282" s="15"/>
      <c r="GV282" s="15"/>
      <c r="GW282" s="15"/>
      <c r="GX282" s="15"/>
      <c r="GY282" s="15"/>
      <c r="GZ282" s="15"/>
      <c r="HA282" s="15"/>
      <c r="HB282" s="15"/>
      <c r="HC282" s="15"/>
      <c r="HD282" s="15"/>
      <c r="HE282" s="15"/>
      <c r="HF282" s="15"/>
      <c r="HG282" s="15"/>
      <c r="HH282" s="15"/>
      <c r="HI282" s="15"/>
      <c r="HJ282" s="15"/>
      <c r="HK282" s="15"/>
      <c r="HL282" s="15"/>
      <c r="HM282" s="15"/>
      <c r="HN282" s="15"/>
      <c r="HO282" s="15"/>
      <c r="HP282" s="15"/>
      <c r="HQ282" s="15"/>
      <c r="HR282" s="15"/>
      <c r="HS282" s="15"/>
      <c r="HT282" s="15"/>
      <c r="HU282" s="15"/>
      <c r="HV282" s="15"/>
      <c r="HW282" s="15"/>
      <c r="HX282" s="15"/>
      <c r="HY282" s="15"/>
      <c r="HZ282" s="15"/>
      <c r="IA282" s="15"/>
      <c r="IB282" s="15"/>
      <c r="IC282" s="15"/>
      <c r="ID282" s="15"/>
      <c r="IE282" s="15"/>
      <c r="IF282" s="15"/>
      <c r="IG282" s="15"/>
      <c r="IH282" s="15"/>
      <c r="II282" s="15"/>
      <c r="IJ282" s="15"/>
      <c r="IK282" s="15"/>
      <c r="IL282" s="15"/>
      <c r="IM282" s="15"/>
      <c r="IN282" s="15"/>
      <c r="IO282" s="15"/>
      <c r="IP282" s="15"/>
      <c r="IQ282" s="15"/>
      <c r="IR282" s="15"/>
      <c r="IS282" s="15"/>
      <c r="IT282" s="15"/>
      <c r="IU282" s="15"/>
      <c r="IV282" s="15"/>
    </row>
    <row r="283" spans="1:256" s="28" customFormat="1" ht="25.5">
      <c r="A283" s="145">
        <v>60</v>
      </c>
      <c r="B283" s="141">
        <v>3719</v>
      </c>
      <c r="C283" s="132" t="s">
        <v>588</v>
      </c>
      <c r="D283" s="218">
        <v>100</v>
      </c>
      <c r="E283" s="298">
        <v>100</v>
      </c>
      <c r="F283" s="298">
        <v>83</v>
      </c>
      <c r="G283" s="174">
        <f>F283/E283*100</f>
        <v>83</v>
      </c>
      <c r="O283" s="80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  <c r="DX283" s="15"/>
      <c r="DY283" s="15"/>
      <c r="DZ283" s="15"/>
      <c r="EA283" s="15"/>
      <c r="EB283" s="15"/>
      <c r="EC283" s="15"/>
      <c r="ED283" s="15"/>
      <c r="EE283" s="15"/>
      <c r="EF283" s="15"/>
      <c r="EG283" s="15"/>
      <c r="EH283" s="15"/>
      <c r="EI283" s="15"/>
      <c r="EJ283" s="15"/>
      <c r="EK283" s="15"/>
      <c r="EL283" s="15"/>
      <c r="EM283" s="15"/>
      <c r="EN283" s="15"/>
      <c r="EO283" s="15"/>
      <c r="EP283" s="15"/>
      <c r="EQ283" s="15"/>
      <c r="ER283" s="15"/>
      <c r="ES283" s="15"/>
      <c r="ET283" s="15"/>
      <c r="EU283" s="15"/>
      <c r="EV283" s="15"/>
      <c r="EW283" s="15"/>
      <c r="EX283" s="15"/>
      <c r="EY283" s="15"/>
      <c r="EZ283" s="15"/>
      <c r="FA283" s="15"/>
      <c r="FB283" s="15"/>
      <c r="FC283" s="15"/>
      <c r="FD283" s="15"/>
      <c r="FE283" s="15"/>
      <c r="FF283" s="15"/>
      <c r="FG283" s="15"/>
      <c r="FH283" s="15"/>
      <c r="FI283" s="15"/>
      <c r="FJ283" s="15"/>
      <c r="FK283" s="15"/>
      <c r="FL283" s="15"/>
      <c r="FM283" s="15"/>
      <c r="FN283" s="15"/>
      <c r="FO283" s="15"/>
      <c r="FP283" s="15"/>
      <c r="FQ283" s="15"/>
      <c r="FR283" s="15"/>
      <c r="FS283" s="15"/>
      <c r="FT283" s="15"/>
      <c r="FU283" s="15"/>
      <c r="FV283" s="15"/>
      <c r="FW283" s="15"/>
      <c r="FX283" s="15"/>
      <c r="FY283" s="15"/>
      <c r="FZ283" s="15"/>
      <c r="GA283" s="15"/>
      <c r="GB283" s="15"/>
      <c r="GC283" s="15"/>
      <c r="GD283" s="15"/>
      <c r="GE283" s="15"/>
      <c r="GF283" s="15"/>
      <c r="GG283" s="15"/>
      <c r="GH283" s="15"/>
      <c r="GI283" s="15"/>
      <c r="GJ283" s="15"/>
      <c r="GK283" s="15"/>
      <c r="GL283" s="15"/>
      <c r="GM283" s="15"/>
      <c r="GN283" s="15"/>
      <c r="GO283" s="15"/>
      <c r="GP283" s="15"/>
      <c r="GQ283" s="15"/>
      <c r="GR283" s="15"/>
      <c r="GS283" s="15"/>
      <c r="GT283" s="15"/>
      <c r="GU283" s="15"/>
      <c r="GV283" s="15"/>
      <c r="GW283" s="15"/>
      <c r="GX283" s="15"/>
      <c r="GY283" s="15"/>
      <c r="GZ283" s="15"/>
      <c r="HA283" s="15"/>
      <c r="HB283" s="15"/>
      <c r="HC283" s="15"/>
      <c r="HD283" s="15"/>
      <c r="HE283" s="15"/>
      <c r="HF283" s="15"/>
      <c r="HG283" s="15"/>
      <c r="HH283" s="15"/>
      <c r="HI283" s="15"/>
      <c r="HJ283" s="15"/>
      <c r="HK283" s="15"/>
      <c r="HL283" s="15"/>
      <c r="HM283" s="15"/>
      <c r="HN283" s="15"/>
      <c r="HO283" s="15"/>
      <c r="HP283" s="15"/>
      <c r="HQ283" s="15"/>
      <c r="HR283" s="15"/>
      <c r="HS283" s="15"/>
      <c r="HT283" s="15"/>
      <c r="HU283" s="15"/>
      <c r="HV283" s="15"/>
      <c r="HW283" s="15"/>
      <c r="HX283" s="15"/>
      <c r="HY283" s="15"/>
      <c r="HZ283" s="15"/>
      <c r="IA283" s="15"/>
      <c r="IB283" s="15"/>
      <c r="IC283" s="15"/>
      <c r="ID283" s="15"/>
      <c r="IE283" s="15"/>
      <c r="IF283" s="15"/>
      <c r="IG283" s="15"/>
      <c r="IH283" s="15"/>
      <c r="II283" s="15"/>
      <c r="IJ283" s="15"/>
      <c r="IK283" s="15"/>
      <c r="IL283" s="15"/>
      <c r="IM283" s="15"/>
      <c r="IN283" s="15"/>
      <c r="IO283" s="15"/>
      <c r="IP283" s="15"/>
      <c r="IQ283" s="15"/>
      <c r="IR283" s="15"/>
      <c r="IS283" s="15"/>
      <c r="IT283" s="15"/>
      <c r="IU283" s="15"/>
      <c r="IV283" s="15"/>
    </row>
    <row r="284" spans="1:256" s="28" customFormat="1" ht="13.5" customHeight="1">
      <c r="A284" s="145" t="s">
        <v>1113</v>
      </c>
      <c r="B284" s="141">
        <v>3729</v>
      </c>
      <c r="C284" s="132" t="s">
        <v>672</v>
      </c>
      <c r="D284" s="218">
        <v>150</v>
      </c>
      <c r="E284" s="298">
        <v>100</v>
      </c>
      <c r="F284" s="298">
        <v>0</v>
      </c>
      <c r="G284" s="174">
        <f>F284/E284*100</f>
        <v>0</v>
      </c>
      <c r="O284" s="80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  <c r="DX284" s="15"/>
      <c r="DY284" s="15"/>
      <c r="DZ284" s="15"/>
      <c r="EA284" s="15"/>
      <c r="EB284" s="15"/>
      <c r="EC284" s="15"/>
      <c r="ED284" s="15"/>
      <c r="EE284" s="15"/>
      <c r="EF284" s="15"/>
      <c r="EG284" s="15"/>
      <c r="EH284" s="15"/>
      <c r="EI284" s="15"/>
      <c r="EJ284" s="15"/>
      <c r="EK284" s="15"/>
      <c r="EL284" s="15"/>
      <c r="EM284" s="15"/>
      <c r="EN284" s="15"/>
      <c r="EO284" s="15"/>
      <c r="EP284" s="15"/>
      <c r="EQ284" s="15"/>
      <c r="ER284" s="15"/>
      <c r="ES284" s="15"/>
      <c r="ET284" s="15"/>
      <c r="EU284" s="15"/>
      <c r="EV284" s="15"/>
      <c r="EW284" s="15"/>
      <c r="EX284" s="15"/>
      <c r="EY284" s="15"/>
      <c r="EZ284" s="15"/>
      <c r="FA284" s="15"/>
      <c r="FB284" s="15"/>
      <c r="FC284" s="15"/>
      <c r="FD284" s="15"/>
      <c r="FE284" s="15"/>
      <c r="FF284" s="15"/>
      <c r="FG284" s="15"/>
      <c r="FH284" s="15"/>
      <c r="FI284" s="15"/>
      <c r="FJ284" s="15"/>
      <c r="FK284" s="15"/>
      <c r="FL284" s="15"/>
      <c r="FM284" s="15"/>
      <c r="FN284" s="15"/>
      <c r="FO284" s="15"/>
      <c r="FP284" s="15"/>
      <c r="FQ284" s="15"/>
      <c r="FR284" s="15"/>
      <c r="FS284" s="15"/>
      <c r="FT284" s="15"/>
      <c r="FU284" s="15"/>
      <c r="FV284" s="15"/>
      <c r="FW284" s="15"/>
      <c r="FX284" s="15"/>
      <c r="FY284" s="15"/>
      <c r="FZ284" s="15"/>
      <c r="GA284" s="15"/>
      <c r="GB284" s="15"/>
      <c r="GC284" s="15"/>
      <c r="GD284" s="15"/>
      <c r="GE284" s="15"/>
      <c r="GF284" s="15"/>
      <c r="GG284" s="15"/>
      <c r="GH284" s="15"/>
      <c r="GI284" s="15"/>
      <c r="GJ284" s="15"/>
      <c r="GK284" s="15"/>
      <c r="GL284" s="15"/>
      <c r="GM284" s="15"/>
      <c r="GN284" s="15"/>
      <c r="GO284" s="15"/>
      <c r="GP284" s="15"/>
      <c r="GQ284" s="15"/>
      <c r="GR284" s="15"/>
      <c r="GS284" s="15"/>
      <c r="GT284" s="15"/>
      <c r="GU284" s="15"/>
      <c r="GV284" s="15"/>
      <c r="GW284" s="15"/>
      <c r="GX284" s="15"/>
      <c r="GY284" s="15"/>
      <c r="GZ284" s="15"/>
      <c r="HA284" s="15"/>
      <c r="HB284" s="15"/>
      <c r="HC284" s="15"/>
      <c r="HD284" s="15"/>
      <c r="HE284" s="15"/>
      <c r="HF284" s="15"/>
      <c r="HG284" s="15"/>
      <c r="HH284" s="15"/>
      <c r="HI284" s="15"/>
      <c r="HJ284" s="15"/>
      <c r="HK284" s="15"/>
      <c r="HL284" s="15"/>
      <c r="HM284" s="15"/>
      <c r="HN284" s="15"/>
      <c r="HO284" s="15"/>
      <c r="HP284" s="15"/>
      <c r="HQ284" s="15"/>
      <c r="HR284" s="15"/>
      <c r="HS284" s="15"/>
      <c r="HT284" s="15"/>
      <c r="HU284" s="15"/>
      <c r="HV284" s="15"/>
      <c r="HW284" s="15"/>
      <c r="HX284" s="15"/>
      <c r="HY284" s="15"/>
      <c r="HZ284" s="15"/>
      <c r="IA284" s="15"/>
      <c r="IB284" s="15"/>
      <c r="IC284" s="15"/>
      <c r="ID284" s="15"/>
      <c r="IE284" s="15"/>
      <c r="IF284" s="15"/>
      <c r="IG284" s="15"/>
      <c r="IH284" s="15"/>
      <c r="II284" s="15"/>
      <c r="IJ284" s="15"/>
      <c r="IK284" s="15"/>
      <c r="IL284" s="15"/>
      <c r="IM284" s="15"/>
      <c r="IN284" s="15"/>
      <c r="IO284" s="15"/>
      <c r="IP284" s="15"/>
      <c r="IQ284" s="15"/>
      <c r="IR284" s="15"/>
      <c r="IS284" s="15"/>
      <c r="IT284" s="15"/>
      <c r="IU284" s="15"/>
      <c r="IV284" s="15"/>
    </row>
    <row r="285" spans="1:256" s="28" customFormat="1" ht="13.5" customHeight="1">
      <c r="A285" s="145" t="s">
        <v>1113</v>
      </c>
      <c r="B285" s="141">
        <v>3742</v>
      </c>
      <c r="C285" s="132" t="s">
        <v>673</v>
      </c>
      <c r="D285" s="218">
        <v>4500</v>
      </c>
      <c r="E285" s="298">
        <v>4500</v>
      </c>
      <c r="F285" s="298">
        <v>1412</v>
      </c>
      <c r="G285" s="174">
        <f>F285/E285*100</f>
        <v>31.377777777777776</v>
      </c>
      <c r="O285" s="80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  <c r="DX285" s="15"/>
      <c r="DY285" s="15"/>
      <c r="DZ285" s="15"/>
      <c r="EA285" s="15"/>
      <c r="EB285" s="15"/>
      <c r="EC285" s="15"/>
      <c r="ED285" s="15"/>
      <c r="EE285" s="15"/>
      <c r="EF285" s="15"/>
      <c r="EG285" s="15"/>
      <c r="EH285" s="15"/>
      <c r="EI285" s="15"/>
      <c r="EJ285" s="15"/>
      <c r="EK285" s="15"/>
      <c r="EL285" s="15"/>
      <c r="EM285" s="15"/>
      <c r="EN285" s="15"/>
      <c r="EO285" s="15"/>
      <c r="EP285" s="15"/>
      <c r="EQ285" s="15"/>
      <c r="ER285" s="15"/>
      <c r="ES285" s="15"/>
      <c r="ET285" s="15"/>
      <c r="EU285" s="15"/>
      <c r="EV285" s="15"/>
      <c r="EW285" s="15"/>
      <c r="EX285" s="15"/>
      <c r="EY285" s="15"/>
      <c r="EZ285" s="15"/>
      <c r="FA285" s="15"/>
      <c r="FB285" s="15"/>
      <c r="FC285" s="15"/>
      <c r="FD285" s="15"/>
      <c r="FE285" s="15"/>
      <c r="FF285" s="15"/>
      <c r="FG285" s="15"/>
      <c r="FH285" s="15"/>
      <c r="FI285" s="15"/>
      <c r="FJ285" s="15"/>
      <c r="FK285" s="15"/>
      <c r="FL285" s="15"/>
      <c r="FM285" s="15"/>
      <c r="FN285" s="15"/>
      <c r="FO285" s="15"/>
      <c r="FP285" s="15"/>
      <c r="FQ285" s="15"/>
      <c r="FR285" s="15"/>
      <c r="FS285" s="15"/>
      <c r="FT285" s="15"/>
      <c r="FU285" s="15"/>
      <c r="FV285" s="15"/>
      <c r="FW285" s="15"/>
      <c r="FX285" s="15"/>
      <c r="FY285" s="15"/>
      <c r="FZ285" s="15"/>
      <c r="GA285" s="15"/>
      <c r="GB285" s="15"/>
      <c r="GC285" s="15"/>
      <c r="GD285" s="15"/>
      <c r="GE285" s="15"/>
      <c r="GF285" s="15"/>
      <c r="GG285" s="15"/>
      <c r="GH285" s="15"/>
      <c r="GI285" s="15"/>
      <c r="GJ285" s="15"/>
      <c r="GK285" s="15"/>
      <c r="GL285" s="15"/>
      <c r="GM285" s="15"/>
      <c r="GN285" s="15"/>
      <c r="GO285" s="15"/>
      <c r="GP285" s="15"/>
      <c r="GQ285" s="15"/>
      <c r="GR285" s="15"/>
      <c r="GS285" s="15"/>
      <c r="GT285" s="15"/>
      <c r="GU285" s="15"/>
      <c r="GV285" s="15"/>
      <c r="GW285" s="15"/>
      <c r="GX285" s="15"/>
      <c r="GY285" s="15"/>
      <c r="GZ285" s="15"/>
      <c r="HA285" s="15"/>
      <c r="HB285" s="15"/>
      <c r="HC285" s="15"/>
      <c r="HD285" s="15"/>
      <c r="HE285" s="15"/>
      <c r="HF285" s="15"/>
      <c r="HG285" s="15"/>
      <c r="HH285" s="15"/>
      <c r="HI285" s="15"/>
      <c r="HJ285" s="15"/>
      <c r="HK285" s="15"/>
      <c r="HL285" s="15"/>
      <c r="HM285" s="15"/>
      <c r="HN285" s="15"/>
      <c r="HO285" s="15"/>
      <c r="HP285" s="15"/>
      <c r="HQ285" s="15"/>
      <c r="HR285" s="15"/>
      <c r="HS285" s="15"/>
      <c r="HT285" s="15"/>
      <c r="HU285" s="15"/>
      <c r="HV285" s="15"/>
      <c r="HW285" s="15"/>
      <c r="HX285" s="15"/>
      <c r="HY285" s="15"/>
      <c r="HZ285" s="15"/>
      <c r="IA285" s="15"/>
      <c r="IB285" s="15"/>
      <c r="IC285" s="15"/>
      <c r="ID285" s="15"/>
      <c r="IE285" s="15"/>
      <c r="IF285" s="15"/>
      <c r="IG285" s="15"/>
      <c r="IH285" s="15"/>
      <c r="II285" s="15"/>
      <c r="IJ285" s="15"/>
      <c r="IK285" s="15"/>
      <c r="IL285" s="15"/>
      <c r="IM285" s="15"/>
      <c r="IN285" s="15"/>
      <c r="IO285" s="15"/>
      <c r="IP285" s="15"/>
      <c r="IQ285" s="15"/>
      <c r="IR285" s="15"/>
      <c r="IS285" s="15"/>
      <c r="IT285" s="15"/>
      <c r="IU285" s="15"/>
      <c r="IV285" s="15"/>
    </row>
    <row r="286" spans="1:256" s="28" customFormat="1" ht="15" customHeight="1">
      <c r="A286" s="145" t="s">
        <v>1113</v>
      </c>
      <c r="B286" s="141">
        <v>3792</v>
      </c>
      <c r="C286" s="132" t="s">
        <v>937</v>
      </c>
      <c r="D286" s="218">
        <v>100</v>
      </c>
      <c r="E286" s="298">
        <v>353</v>
      </c>
      <c r="F286" s="298">
        <v>0</v>
      </c>
      <c r="G286" s="174">
        <f>F286/E286*100</f>
        <v>0</v>
      </c>
      <c r="O286" s="80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  <c r="DX286" s="15"/>
      <c r="DY286" s="15"/>
      <c r="DZ286" s="15"/>
      <c r="EA286" s="15"/>
      <c r="EB286" s="15"/>
      <c r="EC286" s="15"/>
      <c r="ED286" s="15"/>
      <c r="EE286" s="15"/>
      <c r="EF286" s="15"/>
      <c r="EG286" s="15"/>
      <c r="EH286" s="15"/>
      <c r="EI286" s="15"/>
      <c r="EJ286" s="15"/>
      <c r="EK286" s="15"/>
      <c r="EL286" s="15"/>
      <c r="EM286" s="15"/>
      <c r="EN286" s="15"/>
      <c r="EO286" s="15"/>
      <c r="EP286" s="15"/>
      <c r="EQ286" s="15"/>
      <c r="ER286" s="15"/>
      <c r="ES286" s="15"/>
      <c r="ET286" s="15"/>
      <c r="EU286" s="15"/>
      <c r="EV286" s="15"/>
      <c r="EW286" s="15"/>
      <c r="EX286" s="15"/>
      <c r="EY286" s="15"/>
      <c r="EZ286" s="15"/>
      <c r="FA286" s="15"/>
      <c r="FB286" s="15"/>
      <c r="FC286" s="15"/>
      <c r="FD286" s="15"/>
      <c r="FE286" s="15"/>
      <c r="FF286" s="15"/>
      <c r="FG286" s="15"/>
      <c r="FH286" s="15"/>
      <c r="FI286" s="15"/>
      <c r="FJ286" s="15"/>
      <c r="FK286" s="15"/>
      <c r="FL286" s="15"/>
      <c r="FM286" s="15"/>
      <c r="FN286" s="15"/>
      <c r="FO286" s="15"/>
      <c r="FP286" s="15"/>
      <c r="FQ286" s="15"/>
      <c r="FR286" s="15"/>
      <c r="FS286" s="15"/>
      <c r="FT286" s="15"/>
      <c r="FU286" s="15"/>
      <c r="FV286" s="15"/>
      <c r="FW286" s="15"/>
      <c r="FX286" s="15"/>
      <c r="FY286" s="15"/>
      <c r="FZ286" s="15"/>
      <c r="GA286" s="15"/>
      <c r="GB286" s="15"/>
      <c r="GC286" s="15"/>
      <c r="GD286" s="15"/>
      <c r="GE286" s="15"/>
      <c r="GF286" s="15"/>
      <c r="GG286" s="15"/>
      <c r="GH286" s="15"/>
      <c r="GI286" s="15"/>
      <c r="GJ286" s="15"/>
      <c r="GK286" s="15"/>
      <c r="GL286" s="15"/>
      <c r="GM286" s="15"/>
      <c r="GN286" s="15"/>
      <c r="GO286" s="15"/>
      <c r="GP286" s="15"/>
      <c r="GQ286" s="15"/>
      <c r="GR286" s="15"/>
      <c r="GS286" s="15"/>
      <c r="GT286" s="15"/>
      <c r="GU286" s="15"/>
      <c r="GV286" s="15"/>
      <c r="GW286" s="15"/>
      <c r="GX286" s="15"/>
      <c r="GY286" s="15"/>
      <c r="GZ286" s="15"/>
      <c r="HA286" s="15"/>
      <c r="HB286" s="15"/>
      <c r="HC286" s="15"/>
      <c r="HD286" s="15"/>
      <c r="HE286" s="15"/>
      <c r="HF286" s="15"/>
      <c r="HG286" s="15"/>
      <c r="HH286" s="15"/>
      <c r="HI286" s="15"/>
      <c r="HJ286" s="15"/>
      <c r="HK286" s="15"/>
      <c r="HL286" s="15"/>
      <c r="HM286" s="15"/>
      <c r="HN286" s="15"/>
      <c r="HO286" s="15"/>
      <c r="HP286" s="15"/>
      <c r="HQ286" s="15"/>
      <c r="HR286" s="15"/>
      <c r="HS286" s="15"/>
      <c r="HT286" s="15"/>
      <c r="HU286" s="15"/>
      <c r="HV286" s="15"/>
      <c r="HW286" s="15"/>
      <c r="HX286" s="15"/>
      <c r="HY286" s="15"/>
      <c r="HZ286" s="15"/>
      <c r="IA286" s="15"/>
      <c r="IB286" s="15"/>
      <c r="IC286" s="15"/>
      <c r="ID286" s="15"/>
      <c r="IE286" s="15"/>
      <c r="IF286" s="15"/>
      <c r="IG286" s="15"/>
      <c r="IH286" s="15"/>
      <c r="II286" s="15"/>
      <c r="IJ286" s="15"/>
      <c r="IK286" s="15"/>
      <c r="IL286" s="15"/>
      <c r="IM286" s="15"/>
      <c r="IN286" s="15"/>
      <c r="IO286" s="15"/>
      <c r="IP286" s="15"/>
      <c r="IQ286" s="15"/>
      <c r="IR286" s="15"/>
      <c r="IS286" s="15"/>
      <c r="IT286" s="15"/>
      <c r="IU286" s="15"/>
      <c r="IV286" s="15"/>
    </row>
    <row r="287" spans="1:256" s="28" customFormat="1" ht="14.25" customHeight="1">
      <c r="A287" s="145" t="s">
        <v>1113</v>
      </c>
      <c r="B287" s="141">
        <v>3799</v>
      </c>
      <c r="C287" s="132" t="s">
        <v>727</v>
      </c>
      <c r="D287" s="218">
        <v>300</v>
      </c>
      <c r="E287" s="298">
        <v>300</v>
      </c>
      <c r="F287" s="298">
        <v>0</v>
      </c>
      <c r="G287" s="174">
        <f>F287/E287*100</f>
        <v>0</v>
      </c>
      <c r="O287" s="80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  <c r="DX287" s="15"/>
      <c r="DY287" s="15"/>
      <c r="DZ287" s="15"/>
      <c r="EA287" s="15"/>
      <c r="EB287" s="15"/>
      <c r="EC287" s="15"/>
      <c r="ED287" s="15"/>
      <c r="EE287" s="15"/>
      <c r="EF287" s="15"/>
      <c r="EG287" s="15"/>
      <c r="EH287" s="15"/>
      <c r="EI287" s="15"/>
      <c r="EJ287" s="15"/>
      <c r="EK287" s="15"/>
      <c r="EL287" s="15"/>
      <c r="EM287" s="15"/>
      <c r="EN287" s="15"/>
      <c r="EO287" s="15"/>
      <c r="EP287" s="15"/>
      <c r="EQ287" s="15"/>
      <c r="ER287" s="15"/>
      <c r="ES287" s="15"/>
      <c r="ET287" s="15"/>
      <c r="EU287" s="15"/>
      <c r="EV287" s="15"/>
      <c r="EW287" s="15"/>
      <c r="EX287" s="15"/>
      <c r="EY287" s="15"/>
      <c r="EZ287" s="15"/>
      <c r="FA287" s="15"/>
      <c r="FB287" s="15"/>
      <c r="FC287" s="15"/>
      <c r="FD287" s="15"/>
      <c r="FE287" s="15"/>
      <c r="FF287" s="15"/>
      <c r="FG287" s="15"/>
      <c r="FH287" s="15"/>
      <c r="FI287" s="15"/>
      <c r="FJ287" s="15"/>
      <c r="FK287" s="15"/>
      <c r="FL287" s="15"/>
      <c r="FM287" s="15"/>
      <c r="FN287" s="15"/>
      <c r="FO287" s="15"/>
      <c r="FP287" s="15"/>
      <c r="FQ287" s="15"/>
      <c r="FR287" s="15"/>
      <c r="FS287" s="15"/>
      <c r="FT287" s="15"/>
      <c r="FU287" s="15"/>
      <c r="FV287" s="15"/>
      <c r="FW287" s="15"/>
      <c r="FX287" s="15"/>
      <c r="FY287" s="15"/>
      <c r="FZ287" s="15"/>
      <c r="GA287" s="15"/>
      <c r="GB287" s="15"/>
      <c r="GC287" s="15"/>
      <c r="GD287" s="15"/>
      <c r="GE287" s="15"/>
      <c r="GF287" s="15"/>
      <c r="GG287" s="15"/>
      <c r="GH287" s="15"/>
      <c r="GI287" s="15"/>
      <c r="GJ287" s="15"/>
      <c r="GK287" s="15"/>
      <c r="GL287" s="15"/>
      <c r="GM287" s="15"/>
      <c r="GN287" s="15"/>
      <c r="GO287" s="15"/>
      <c r="GP287" s="15"/>
      <c r="GQ287" s="15"/>
      <c r="GR287" s="15"/>
      <c r="GS287" s="15"/>
      <c r="GT287" s="15"/>
      <c r="GU287" s="15"/>
      <c r="GV287" s="15"/>
      <c r="GW287" s="15"/>
      <c r="GX287" s="15"/>
      <c r="GY287" s="15"/>
      <c r="GZ287" s="15"/>
      <c r="HA287" s="15"/>
      <c r="HB287" s="15"/>
      <c r="HC287" s="15"/>
      <c r="HD287" s="15"/>
      <c r="HE287" s="15"/>
      <c r="HF287" s="15"/>
      <c r="HG287" s="15"/>
      <c r="HH287" s="15"/>
      <c r="HI287" s="15"/>
      <c r="HJ287" s="15"/>
      <c r="HK287" s="15"/>
      <c r="HL287" s="15"/>
      <c r="HM287" s="15"/>
      <c r="HN287" s="15"/>
      <c r="HO287" s="15"/>
      <c r="HP287" s="15"/>
      <c r="HQ287" s="15"/>
      <c r="HR287" s="15"/>
      <c r="HS287" s="15"/>
      <c r="HT287" s="15"/>
      <c r="HU287" s="15"/>
      <c r="HV287" s="15"/>
      <c r="HW287" s="15"/>
      <c r="HX287" s="15"/>
      <c r="HY287" s="15"/>
      <c r="HZ287" s="15"/>
      <c r="IA287" s="15"/>
      <c r="IB287" s="15"/>
      <c r="IC287" s="15"/>
      <c r="ID287" s="15"/>
      <c r="IE287" s="15"/>
      <c r="IF287" s="15"/>
      <c r="IG287" s="15"/>
      <c r="IH287" s="15"/>
      <c r="II287" s="15"/>
      <c r="IJ287" s="15"/>
      <c r="IK287" s="15"/>
      <c r="IL287" s="15"/>
      <c r="IM287" s="15"/>
      <c r="IN287" s="15"/>
      <c r="IO287" s="15"/>
      <c r="IP287" s="15"/>
      <c r="IQ287" s="15"/>
      <c r="IR287" s="15"/>
      <c r="IS287" s="15"/>
      <c r="IT287" s="15"/>
      <c r="IU287" s="15"/>
      <c r="IV287" s="15"/>
    </row>
    <row r="288" spans="1:256" s="28" customFormat="1" ht="13.5" customHeight="1">
      <c r="A288" s="145" t="s">
        <v>1113</v>
      </c>
      <c r="B288" s="141">
        <v>3741</v>
      </c>
      <c r="C288" s="132" t="s">
        <v>947</v>
      </c>
      <c r="D288" s="218">
        <v>150</v>
      </c>
      <c r="E288" s="298">
        <v>1552</v>
      </c>
      <c r="F288" s="298">
        <v>2054</v>
      </c>
      <c r="G288" s="174" t="s">
        <v>382</v>
      </c>
      <c r="O288" s="80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  <c r="DX288" s="15"/>
      <c r="DY288" s="15"/>
      <c r="DZ288" s="15"/>
      <c r="EA288" s="15"/>
      <c r="EB288" s="15"/>
      <c r="EC288" s="15"/>
      <c r="ED288" s="15"/>
      <c r="EE288" s="15"/>
      <c r="EF288" s="15"/>
      <c r="EG288" s="15"/>
      <c r="EH288" s="15"/>
      <c r="EI288" s="15"/>
      <c r="EJ288" s="15"/>
      <c r="EK288" s="15"/>
      <c r="EL288" s="15"/>
      <c r="EM288" s="15"/>
      <c r="EN288" s="15"/>
      <c r="EO288" s="15"/>
      <c r="EP288" s="15"/>
      <c r="EQ288" s="15"/>
      <c r="ER288" s="15"/>
      <c r="ES288" s="15"/>
      <c r="ET288" s="15"/>
      <c r="EU288" s="15"/>
      <c r="EV288" s="15"/>
      <c r="EW288" s="15"/>
      <c r="EX288" s="15"/>
      <c r="EY288" s="15"/>
      <c r="EZ288" s="15"/>
      <c r="FA288" s="15"/>
      <c r="FB288" s="15"/>
      <c r="FC288" s="15"/>
      <c r="FD288" s="15"/>
      <c r="FE288" s="15"/>
      <c r="FF288" s="15"/>
      <c r="FG288" s="15"/>
      <c r="FH288" s="15"/>
      <c r="FI288" s="15"/>
      <c r="FJ288" s="15"/>
      <c r="FK288" s="15"/>
      <c r="FL288" s="15"/>
      <c r="FM288" s="15"/>
      <c r="FN288" s="15"/>
      <c r="FO288" s="15"/>
      <c r="FP288" s="15"/>
      <c r="FQ288" s="15"/>
      <c r="FR288" s="15"/>
      <c r="FS288" s="15"/>
      <c r="FT288" s="15"/>
      <c r="FU288" s="15"/>
      <c r="FV288" s="15"/>
      <c r="FW288" s="15"/>
      <c r="FX288" s="15"/>
      <c r="FY288" s="15"/>
      <c r="FZ288" s="15"/>
      <c r="GA288" s="15"/>
      <c r="GB288" s="15"/>
      <c r="GC288" s="15"/>
      <c r="GD288" s="15"/>
      <c r="GE288" s="15"/>
      <c r="GF288" s="15"/>
      <c r="GG288" s="15"/>
      <c r="GH288" s="15"/>
      <c r="GI288" s="15"/>
      <c r="GJ288" s="15"/>
      <c r="GK288" s="15"/>
      <c r="GL288" s="15"/>
      <c r="GM288" s="15"/>
      <c r="GN288" s="15"/>
      <c r="GO288" s="15"/>
      <c r="GP288" s="15"/>
      <c r="GQ288" s="15"/>
      <c r="GR288" s="15"/>
      <c r="GS288" s="15"/>
      <c r="GT288" s="15"/>
      <c r="GU288" s="15"/>
      <c r="GV288" s="15"/>
      <c r="GW288" s="15"/>
      <c r="GX288" s="15"/>
      <c r="GY288" s="15"/>
      <c r="GZ288" s="15"/>
      <c r="HA288" s="15"/>
      <c r="HB288" s="15"/>
      <c r="HC288" s="15"/>
      <c r="HD288" s="15"/>
      <c r="HE288" s="15"/>
      <c r="HF288" s="15"/>
      <c r="HG288" s="15"/>
      <c r="HH288" s="15"/>
      <c r="HI288" s="15"/>
      <c r="HJ288" s="15"/>
      <c r="HK288" s="15"/>
      <c r="HL288" s="15"/>
      <c r="HM288" s="15"/>
      <c r="HN288" s="15"/>
      <c r="HO288" s="15"/>
      <c r="HP288" s="15"/>
      <c r="HQ288" s="15"/>
      <c r="HR288" s="15"/>
      <c r="HS288" s="15"/>
      <c r="HT288" s="15"/>
      <c r="HU288" s="15"/>
      <c r="HV288" s="15"/>
      <c r="HW288" s="15"/>
      <c r="HX288" s="15"/>
      <c r="HY288" s="15"/>
      <c r="HZ288" s="15"/>
      <c r="IA288" s="15"/>
      <c r="IB288" s="15"/>
      <c r="IC288" s="15"/>
      <c r="ID288" s="15"/>
      <c r="IE288" s="15"/>
      <c r="IF288" s="15"/>
      <c r="IG288" s="15"/>
      <c r="IH288" s="15"/>
      <c r="II288" s="15"/>
      <c r="IJ288" s="15"/>
      <c r="IK288" s="15"/>
      <c r="IL288" s="15"/>
      <c r="IM288" s="15"/>
      <c r="IN288" s="15"/>
      <c r="IO288" s="15"/>
      <c r="IP288" s="15"/>
      <c r="IQ288" s="15"/>
      <c r="IR288" s="15"/>
      <c r="IS288" s="15"/>
      <c r="IT288" s="15"/>
      <c r="IU288" s="15"/>
      <c r="IV288" s="15"/>
    </row>
    <row r="289" spans="1:256" s="28" customFormat="1" ht="13.5" customHeight="1">
      <c r="A289" s="145" t="s">
        <v>1113</v>
      </c>
      <c r="B289" s="141">
        <v>3771</v>
      </c>
      <c r="C289" s="132" t="s">
        <v>464</v>
      </c>
      <c r="D289" s="218">
        <v>0</v>
      </c>
      <c r="E289" s="298">
        <v>300</v>
      </c>
      <c r="F289" s="298">
        <v>300</v>
      </c>
      <c r="G289" s="174">
        <f>F289/E289*100</f>
        <v>100</v>
      </c>
      <c r="O289" s="80"/>
      <c r="P289" s="15"/>
      <c r="Q289" s="15"/>
      <c r="R289" s="15"/>
      <c r="S289" s="15"/>
      <c r="T289" s="15"/>
      <c r="U289" s="149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  <c r="DX289" s="15"/>
      <c r="DY289" s="15"/>
      <c r="DZ289" s="15"/>
      <c r="EA289" s="15"/>
      <c r="EB289" s="15"/>
      <c r="EC289" s="15"/>
      <c r="ED289" s="15"/>
      <c r="EE289" s="15"/>
      <c r="EF289" s="15"/>
      <c r="EG289" s="15"/>
      <c r="EH289" s="15"/>
      <c r="EI289" s="15"/>
      <c r="EJ289" s="15"/>
      <c r="EK289" s="15"/>
      <c r="EL289" s="15"/>
      <c r="EM289" s="15"/>
      <c r="EN289" s="15"/>
      <c r="EO289" s="15"/>
      <c r="EP289" s="15"/>
      <c r="EQ289" s="15"/>
      <c r="ER289" s="15"/>
      <c r="ES289" s="15"/>
      <c r="ET289" s="15"/>
      <c r="EU289" s="15"/>
      <c r="EV289" s="15"/>
      <c r="EW289" s="15"/>
      <c r="EX289" s="15"/>
      <c r="EY289" s="15"/>
      <c r="EZ289" s="15"/>
      <c r="FA289" s="15"/>
      <c r="FB289" s="15"/>
      <c r="FC289" s="15"/>
      <c r="FD289" s="15"/>
      <c r="FE289" s="15"/>
      <c r="FF289" s="15"/>
      <c r="FG289" s="15"/>
      <c r="FH289" s="15"/>
      <c r="FI289" s="15"/>
      <c r="FJ289" s="15"/>
      <c r="FK289" s="15"/>
      <c r="FL289" s="15"/>
      <c r="FM289" s="15"/>
      <c r="FN289" s="15"/>
      <c r="FO289" s="15"/>
      <c r="FP289" s="15"/>
      <c r="FQ289" s="15"/>
      <c r="FR289" s="15"/>
      <c r="FS289" s="15"/>
      <c r="FT289" s="15"/>
      <c r="FU289" s="15"/>
      <c r="FV289" s="15"/>
      <c r="FW289" s="15"/>
      <c r="FX289" s="15"/>
      <c r="FY289" s="15"/>
      <c r="FZ289" s="15"/>
      <c r="GA289" s="15"/>
      <c r="GB289" s="15"/>
      <c r="GC289" s="15"/>
      <c r="GD289" s="15"/>
      <c r="GE289" s="15"/>
      <c r="GF289" s="15"/>
      <c r="GG289" s="15"/>
      <c r="GH289" s="15"/>
      <c r="GI289" s="15"/>
      <c r="GJ289" s="15"/>
      <c r="GK289" s="15"/>
      <c r="GL289" s="15"/>
      <c r="GM289" s="15"/>
      <c r="GN289" s="15"/>
      <c r="GO289" s="15"/>
      <c r="GP289" s="15"/>
      <c r="GQ289" s="15"/>
      <c r="GR289" s="15"/>
      <c r="GS289" s="15"/>
      <c r="GT289" s="15"/>
      <c r="GU289" s="15"/>
      <c r="GV289" s="15"/>
      <c r="GW289" s="15"/>
      <c r="GX289" s="15"/>
      <c r="GY289" s="15"/>
      <c r="GZ289" s="15"/>
      <c r="HA289" s="15"/>
      <c r="HB289" s="15"/>
      <c r="HC289" s="15"/>
      <c r="HD289" s="15"/>
      <c r="HE289" s="15"/>
      <c r="HF289" s="15"/>
      <c r="HG289" s="15"/>
      <c r="HH289" s="15"/>
      <c r="HI289" s="15"/>
      <c r="HJ289" s="15"/>
      <c r="HK289" s="15"/>
      <c r="HL289" s="15"/>
      <c r="HM289" s="15"/>
      <c r="HN289" s="15"/>
      <c r="HO289" s="15"/>
      <c r="HP289" s="15"/>
      <c r="HQ289" s="15"/>
      <c r="HR289" s="15"/>
      <c r="HS289" s="15"/>
      <c r="HT289" s="15"/>
      <c r="HU289" s="15"/>
      <c r="HV289" s="15"/>
      <c r="HW289" s="15"/>
      <c r="HX289" s="15"/>
      <c r="HY289" s="15"/>
      <c r="HZ289" s="15"/>
      <c r="IA289" s="15"/>
      <c r="IB289" s="15"/>
      <c r="IC289" s="15"/>
      <c r="ID289" s="15"/>
      <c r="IE289" s="15"/>
      <c r="IF289" s="15"/>
      <c r="IG289" s="15"/>
      <c r="IH289" s="15"/>
      <c r="II289" s="15"/>
      <c r="IJ289" s="15"/>
      <c r="IK289" s="15"/>
      <c r="IL289" s="15"/>
      <c r="IM289" s="15"/>
      <c r="IN289" s="15"/>
      <c r="IO289" s="15"/>
      <c r="IP289" s="15"/>
      <c r="IQ289" s="15"/>
      <c r="IR289" s="15"/>
      <c r="IS289" s="15"/>
      <c r="IT289" s="15"/>
      <c r="IU289" s="15"/>
      <c r="IV289" s="15"/>
    </row>
    <row r="290" spans="1:256" s="28" customFormat="1" ht="14.25" customHeight="1">
      <c r="A290" s="145" t="s">
        <v>1113</v>
      </c>
      <c r="B290" s="141">
        <v>3773</v>
      </c>
      <c r="C290" s="132" t="s">
        <v>465</v>
      </c>
      <c r="D290" s="218">
        <v>0</v>
      </c>
      <c r="E290" s="298">
        <v>86</v>
      </c>
      <c r="F290" s="298">
        <v>40</v>
      </c>
      <c r="G290" s="174">
        <f>F290/E290*100</f>
        <v>46.51162790697674</v>
      </c>
      <c r="O290" s="80"/>
      <c r="P290" s="191"/>
      <c r="Q290" s="15"/>
      <c r="R290" s="15"/>
      <c r="S290" s="15"/>
      <c r="T290" s="15"/>
      <c r="U290" s="15"/>
      <c r="V290" s="15"/>
      <c r="W290" s="149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  <c r="DX290" s="15"/>
      <c r="DY290" s="15"/>
      <c r="DZ290" s="15"/>
      <c r="EA290" s="15"/>
      <c r="EB290" s="15"/>
      <c r="EC290" s="15"/>
      <c r="ED290" s="15"/>
      <c r="EE290" s="15"/>
      <c r="EF290" s="15"/>
      <c r="EG290" s="15"/>
      <c r="EH290" s="15"/>
      <c r="EI290" s="15"/>
      <c r="EJ290" s="15"/>
      <c r="EK290" s="15"/>
      <c r="EL290" s="15"/>
      <c r="EM290" s="15"/>
      <c r="EN290" s="15"/>
      <c r="EO290" s="15"/>
      <c r="EP290" s="15"/>
      <c r="EQ290" s="15"/>
      <c r="ER290" s="15"/>
      <c r="ES290" s="15"/>
      <c r="ET290" s="15"/>
      <c r="EU290" s="15"/>
      <c r="EV290" s="15"/>
      <c r="EW290" s="15"/>
      <c r="EX290" s="15"/>
      <c r="EY290" s="15"/>
      <c r="EZ290" s="15"/>
      <c r="FA290" s="15"/>
      <c r="FB290" s="15"/>
      <c r="FC290" s="15"/>
      <c r="FD290" s="15"/>
      <c r="FE290" s="15"/>
      <c r="FF290" s="15"/>
      <c r="FG290" s="15"/>
      <c r="FH290" s="15"/>
      <c r="FI290" s="15"/>
      <c r="FJ290" s="15"/>
      <c r="FK290" s="15"/>
      <c r="FL290" s="15"/>
      <c r="FM290" s="15"/>
      <c r="FN290" s="15"/>
      <c r="FO290" s="15"/>
      <c r="FP290" s="15"/>
      <c r="FQ290" s="15"/>
      <c r="FR290" s="15"/>
      <c r="FS290" s="15"/>
      <c r="FT290" s="15"/>
      <c r="FU290" s="15"/>
      <c r="FV290" s="15"/>
      <c r="FW290" s="15"/>
      <c r="FX290" s="15"/>
      <c r="FY290" s="15"/>
      <c r="FZ290" s="15"/>
      <c r="GA290" s="15"/>
      <c r="GB290" s="15"/>
      <c r="GC290" s="15"/>
      <c r="GD290" s="15"/>
      <c r="GE290" s="15"/>
      <c r="GF290" s="15"/>
      <c r="GG290" s="15"/>
      <c r="GH290" s="15"/>
      <c r="GI290" s="15"/>
      <c r="GJ290" s="15"/>
      <c r="GK290" s="15"/>
      <c r="GL290" s="15"/>
      <c r="GM290" s="15"/>
      <c r="GN290" s="15"/>
      <c r="GO290" s="15"/>
      <c r="GP290" s="15"/>
      <c r="GQ290" s="15"/>
      <c r="GR290" s="15"/>
      <c r="GS290" s="15"/>
      <c r="GT290" s="15"/>
      <c r="GU290" s="15"/>
      <c r="GV290" s="15"/>
      <c r="GW290" s="15"/>
      <c r="GX290" s="15"/>
      <c r="GY290" s="15"/>
      <c r="GZ290" s="15"/>
      <c r="HA290" s="15"/>
      <c r="HB290" s="15"/>
      <c r="HC290" s="15"/>
      <c r="HD290" s="15"/>
      <c r="HE290" s="15"/>
      <c r="HF290" s="15"/>
      <c r="HG290" s="15"/>
      <c r="HH290" s="15"/>
      <c r="HI290" s="15"/>
      <c r="HJ290" s="15"/>
      <c r="HK290" s="15"/>
      <c r="HL290" s="15"/>
      <c r="HM290" s="15"/>
      <c r="HN290" s="15"/>
      <c r="HO290" s="15"/>
      <c r="HP290" s="15"/>
      <c r="HQ290" s="15"/>
      <c r="HR290" s="15"/>
      <c r="HS290" s="15"/>
      <c r="HT290" s="15"/>
      <c r="HU290" s="15"/>
      <c r="HV290" s="15"/>
      <c r="HW290" s="15"/>
      <c r="HX290" s="15"/>
      <c r="HY290" s="15"/>
      <c r="HZ290" s="15"/>
      <c r="IA290" s="15"/>
      <c r="IB290" s="15"/>
      <c r="IC290" s="15"/>
      <c r="ID290" s="15"/>
      <c r="IE290" s="15"/>
      <c r="IF290" s="15"/>
      <c r="IG290" s="15"/>
      <c r="IH290" s="15"/>
      <c r="II290" s="15"/>
      <c r="IJ290" s="15"/>
      <c r="IK290" s="15"/>
      <c r="IL290" s="15"/>
      <c r="IM290" s="15"/>
      <c r="IN290" s="15"/>
      <c r="IO290" s="15"/>
      <c r="IP290" s="15"/>
      <c r="IQ290" s="15"/>
      <c r="IR290" s="15"/>
      <c r="IS290" s="15"/>
      <c r="IT290" s="15"/>
      <c r="IU290" s="15"/>
      <c r="IV290" s="15"/>
    </row>
    <row r="291" spans="1:256" s="28" customFormat="1" ht="38.25" customHeight="1">
      <c r="A291" s="145" t="s">
        <v>1113</v>
      </c>
      <c r="B291" s="141">
        <v>3727</v>
      </c>
      <c r="C291" s="132" t="s">
        <v>633</v>
      </c>
      <c r="D291" s="218">
        <v>0</v>
      </c>
      <c r="E291" s="298">
        <v>2630</v>
      </c>
      <c r="F291" s="298">
        <v>400</v>
      </c>
      <c r="G291" s="174">
        <f>F291/E291*100</f>
        <v>15.209125475285171</v>
      </c>
      <c r="O291" s="80"/>
      <c r="P291" s="191"/>
      <c r="Q291" s="15"/>
      <c r="R291" s="15"/>
      <c r="S291" s="15"/>
      <c r="T291" s="15"/>
      <c r="U291" s="15"/>
      <c r="V291" s="15"/>
      <c r="W291" s="149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  <c r="DX291" s="15"/>
      <c r="DY291" s="15"/>
      <c r="DZ291" s="15"/>
      <c r="EA291" s="15"/>
      <c r="EB291" s="15"/>
      <c r="EC291" s="15"/>
      <c r="ED291" s="15"/>
      <c r="EE291" s="15"/>
      <c r="EF291" s="15"/>
      <c r="EG291" s="15"/>
      <c r="EH291" s="15"/>
      <c r="EI291" s="15"/>
      <c r="EJ291" s="15"/>
      <c r="EK291" s="15"/>
      <c r="EL291" s="15"/>
      <c r="EM291" s="15"/>
      <c r="EN291" s="15"/>
      <c r="EO291" s="15"/>
      <c r="EP291" s="15"/>
      <c r="EQ291" s="15"/>
      <c r="ER291" s="15"/>
      <c r="ES291" s="15"/>
      <c r="ET291" s="15"/>
      <c r="EU291" s="15"/>
      <c r="EV291" s="15"/>
      <c r="EW291" s="15"/>
      <c r="EX291" s="15"/>
      <c r="EY291" s="15"/>
      <c r="EZ291" s="15"/>
      <c r="FA291" s="15"/>
      <c r="FB291" s="15"/>
      <c r="FC291" s="15"/>
      <c r="FD291" s="15"/>
      <c r="FE291" s="15"/>
      <c r="FF291" s="15"/>
      <c r="FG291" s="15"/>
      <c r="FH291" s="15"/>
      <c r="FI291" s="15"/>
      <c r="FJ291" s="15"/>
      <c r="FK291" s="15"/>
      <c r="FL291" s="15"/>
      <c r="FM291" s="15"/>
      <c r="FN291" s="15"/>
      <c r="FO291" s="15"/>
      <c r="FP291" s="15"/>
      <c r="FQ291" s="15"/>
      <c r="FR291" s="15"/>
      <c r="FS291" s="15"/>
      <c r="FT291" s="15"/>
      <c r="FU291" s="15"/>
      <c r="FV291" s="15"/>
      <c r="FW291" s="15"/>
      <c r="FX291" s="15"/>
      <c r="FY291" s="15"/>
      <c r="FZ291" s="15"/>
      <c r="GA291" s="15"/>
      <c r="GB291" s="15"/>
      <c r="GC291" s="15"/>
      <c r="GD291" s="15"/>
      <c r="GE291" s="15"/>
      <c r="GF291" s="15"/>
      <c r="GG291" s="15"/>
      <c r="GH291" s="15"/>
      <c r="GI291" s="15"/>
      <c r="GJ291" s="15"/>
      <c r="GK291" s="15"/>
      <c r="GL291" s="15"/>
      <c r="GM291" s="15"/>
      <c r="GN291" s="15"/>
      <c r="GO291" s="15"/>
      <c r="GP291" s="15"/>
      <c r="GQ291" s="15"/>
      <c r="GR291" s="15"/>
      <c r="GS291" s="15"/>
      <c r="GT291" s="15"/>
      <c r="GU291" s="15"/>
      <c r="GV291" s="15"/>
      <c r="GW291" s="15"/>
      <c r="GX291" s="15"/>
      <c r="GY291" s="15"/>
      <c r="GZ291" s="15"/>
      <c r="HA291" s="15"/>
      <c r="HB291" s="15"/>
      <c r="HC291" s="15"/>
      <c r="HD291" s="15"/>
      <c r="HE291" s="15"/>
      <c r="HF291" s="15"/>
      <c r="HG291" s="15"/>
      <c r="HH291" s="15"/>
      <c r="HI291" s="15"/>
      <c r="HJ291" s="15"/>
      <c r="HK291" s="15"/>
      <c r="HL291" s="15"/>
      <c r="HM291" s="15"/>
      <c r="HN291" s="15"/>
      <c r="HO291" s="15"/>
      <c r="HP291" s="15"/>
      <c r="HQ291" s="15"/>
      <c r="HR291" s="15"/>
      <c r="HS291" s="15"/>
      <c r="HT291" s="15"/>
      <c r="HU291" s="15"/>
      <c r="HV291" s="15"/>
      <c r="HW291" s="15"/>
      <c r="HX291" s="15"/>
      <c r="HY291" s="15"/>
      <c r="HZ291" s="15"/>
      <c r="IA291" s="15"/>
      <c r="IB291" s="15"/>
      <c r="IC291" s="15"/>
      <c r="ID291" s="15"/>
      <c r="IE291" s="15"/>
      <c r="IF291" s="15"/>
      <c r="IG291" s="15"/>
      <c r="IH291" s="15"/>
      <c r="II291" s="15"/>
      <c r="IJ291" s="15"/>
      <c r="IK291" s="15"/>
      <c r="IL291" s="15"/>
      <c r="IM291" s="15"/>
      <c r="IN291" s="15"/>
      <c r="IO291" s="15"/>
      <c r="IP291" s="15"/>
      <c r="IQ291" s="15"/>
      <c r="IR291" s="15"/>
      <c r="IS291" s="15"/>
      <c r="IT291" s="15"/>
      <c r="IU291" s="15"/>
      <c r="IV291" s="15"/>
    </row>
    <row r="292" spans="1:14" s="80" customFormat="1" ht="12.75">
      <c r="A292" s="197"/>
      <c r="B292" s="214"/>
      <c r="C292" s="213" t="s">
        <v>383</v>
      </c>
      <c r="D292" s="198">
        <f>SUM(D283:D291)</f>
        <v>5300</v>
      </c>
      <c r="E292" s="199">
        <f>SUM(E283:E291)</f>
        <v>9921</v>
      </c>
      <c r="F292" s="230">
        <f>SUM(F283:F291)</f>
        <v>4289</v>
      </c>
      <c r="G292" s="118">
        <f>F292/E292*100</f>
        <v>43.23152907972986</v>
      </c>
      <c r="H292" s="28"/>
      <c r="I292" s="28"/>
      <c r="J292" s="28"/>
      <c r="K292" s="28"/>
      <c r="L292" s="28"/>
      <c r="M292" s="28"/>
      <c r="N292" s="28"/>
    </row>
    <row r="293" spans="1:14" s="80" customFormat="1" ht="12.75">
      <c r="A293" s="510" t="s">
        <v>596</v>
      </c>
      <c r="B293" s="511"/>
      <c r="C293" s="511"/>
      <c r="D293" s="511"/>
      <c r="E293" s="511"/>
      <c r="F293" s="511"/>
      <c r="G293" s="511"/>
      <c r="H293" s="28"/>
      <c r="I293" s="28"/>
      <c r="J293" s="28"/>
      <c r="K293" s="28"/>
      <c r="L293" s="28"/>
      <c r="M293" s="28"/>
      <c r="N293" s="28"/>
    </row>
    <row r="294" spans="1:256" s="28" customFormat="1" ht="12.75">
      <c r="A294" s="425" t="s">
        <v>466</v>
      </c>
      <c r="B294" s="426"/>
      <c r="C294" s="426"/>
      <c r="D294" s="426"/>
      <c r="E294" s="426"/>
      <c r="F294" s="426"/>
      <c r="G294" s="426"/>
      <c r="H294" s="123"/>
      <c r="O294" s="80"/>
      <c r="P294" s="80"/>
      <c r="Q294" s="80"/>
      <c r="R294" s="80"/>
      <c r="S294" s="80"/>
      <c r="T294" s="80"/>
      <c r="U294" s="80"/>
      <c r="V294" s="80"/>
      <c r="W294" s="80"/>
      <c r="X294" s="80"/>
      <c r="Y294" s="80"/>
      <c r="Z294" s="80"/>
      <c r="AA294" s="80"/>
      <c r="AB294" s="80"/>
      <c r="AC294" s="80"/>
      <c r="AD294" s="80"/>
      <c r="AE294" s="80"/>
      <c r="AF294" s="80"/>
      <c r="AG294" s="80"/>
      <c r="AH294" s="80"/>
      <c r="AI294" s="80"/>
      <c r="AJ294" s="80"/>
      <c r="AK294" s="80"/>
      <c r="AL294" s="80"/>
      <c r="AM294" s="80"/>
      <c r="AN294" s="80"/>
      <c r="AO294" s="80"/>
      <c r="AP294" s="80"/>
      <c r="AQ294" s="80"/>
      <c r="AR294" s="80"/>
      <c r="AS294" s="80"/>
      <c r="AT294" s="80"/>
      <c r="AU294" s="80"/>
      <c r="AV294" s="80"/>
      <c r="AW294" s="80"/>
      <c r="AX294" s="80"/>
      <c r="AY294" s="80"/>
      <c r="AZ294" s="80"/>
      <c r="BA294" s="80"/>
      <c r="BB294" s="80"/>
      <c r="BC294" s="80"/>
      <c r="BD294" s="80"/>
      <c r="BE294" s="80"/>
      <c r="BF294" s="80"/>
      <c r="BG294" s="80"/>
      <c r="BH294" s="80"/>
      <c r="BI294" s="80"/>
      <c r="BJ294" s="80"/>
      <c r="BK294" s="80"/>
      <c r="BL294" s="80"/>
      <c r="BM294" s="80"/>
      <c r="BN294" s="80"/>
      <c r="BO294" s="80"/>
      <c r="BP294" s="80"/>
      <c r="BQ294" s="80"/>
      <c r="BR294" s="80"/>
      <c r="BS294" s="80"/>
      <c r="BT294" s="80"/>
      <c r="BU294" s="80"/>
      <c r="BV294" s="80"/>
      <c r="BW294" s="80"/>
      <c r="BX294" s="80"/>
      <c r="BY294" s="80"/>
      <c r="BZ294" s="80"/>
      <c r="CA294" s="80"/>
      <c r="CB294" s="80"/>
      <c r="CC294" s="80"/>
      <c r="CD294" s="80"/>
      <c r="CE294" s="80"/>
      <c r="CF294" s="80"/>
      <c r="CG294" s="80"/>
      <c r="CH294" s="80"/>
      <c r="CI294" s="80"/>
      <c r="CJ294" s="80"/>
      <c r="CK294" s="80"/>
      <c r="CL294" s="80"/>
      <c r="CM294" s="80"/>
      <c r="CN294" s="80"/>
      <c r="CO294" s="80"/>
      <c r="CP294" s="80"/>
      <c r="CQ294" s="80"/>
      <c r="CR294" s="80"/>
      <c r="CS294" s="80"/>
      <c r="CT294" s="80"/>
      <c r="CU294" s="80"/>
      <c r="CV294" s="80"/>
      <c r="CW294" s="80"/>
      <c r="CX294" s="80"/>
      <c r="CY294" s="80"/>
      <c r="CZ294" s="80"/>
      <c r="DA294" s="80"/>
      <c r="DB294" s="80"/>
      <c r="DC294" s="80"/>
      <c r="DD294" s="80"/>
      <c r="DE294" s="80"/>
      <c r="DF294" s="80"/>
      <c r="DG294" s="80"/>
      <c r="DH294" s="80"/>
      <c r="DI294" s="80"/>
      <c r="DJ294" s="80"/>
      <c r="DK294" s="80"/>
      <c r="DL294" s="80"/>
      <c r="DM294" s="80"/>
      <c r="DN294" s="80"/>
      <c r="DO294" s="80"/>
      <c r="DP294" s="80"/>
      <c r="DQ294" s="80"/>
      <c r="DR294" s="80"/>
      <c r="DS294" s="80"/>
      <c r="DT294" s="80"/>
      <c r="DU294" s="80"/>
      <c r="DV294" s="80"/>
      <c r="DW294" s="80"/>
      <c r="DX294" s="80"/>
      <c r="DY294" s="80"/>
      <c r="DZ294" s="80"/>
      <c r="EA294" s="80"/>
      <c r="EB294" s="80"/>
      <c r="EC294" s="80"/>
      <c r="ED294" s="80"/>
      <c r="EE294" s="80"/>
      <c r="EF294" s="80"/>
      <c r="EG294" s="80"/>
      <c r="EH294" s="80"/>
      <c r="EI294" s="80"/>
      <c r="EJ294" s="80"/>
      <c r="EK294" s="80"/>
      <c r="EL294" s="80"/>
      <c r="EM294" s="80"/>
      <c r="EN294" s="80"/>
      <c r="EO294" s="80"/>
      <c r="EP294" s="80"/>
      <c r="EQ294" s="80"/>
      <c r="ER294" s="80"/>
      <c r="ES294" s="80"/>
      <c r="ET294" s="80"/>
      <c r="EU294" s="80"/>
      <c r="EV294" s="80"/>
      <c r="EW294" s="80"/>
      <c r="EX294" s="80"/>
      <c r="EY294" s="80"/>
      <c r="EZ294" s="80"/>
      <c r="FA294" s="80"/>
      <c r="FB294" s="80"/>
      <c r="FC294" s="80"/>
      <c r="FD294" s="80"/>
      <c r="FE294" s="80"/>
      <c r="FF294" s="80"/>
      <c r="FG294" s="80"/>
      <c r="FH294" s="80"/>
      <c r="FI294" s="80"/>
      <c r="FJ294" s="80"/>
      <c r="FK294" s="80"/>
      <c r="FL294" s="80"/>
      <c r="FM294" s="80"/>
      <c r="FN294" s="80"/>
      <c r="FO294" s="80"/>
      <c r="FP294" s="80"/>
      <c r="FQ294" s="80"/>
      <c r="FR294" s="80"/>
      <c r="FS294" s="80"/>
      <c r="FT294" s="80"/>
      <c r="FU294" s="80"/>
      <c r="FV294" s="80"/>
      <c r="FW294" s="80"/>
      <c r="FX294" s="80"/>
      <c r="FY294" s="80"/>
      <c r="FZ294" s="80"/>
      <c r="GA294" s="80"/>
      <c r="GB294" s="80"/>
      <c r="GC294" s="80"/>
      <c r="GD294" s="80"/>
      <c r="GE294" s="80"/>
      <c r="GF294" s="80"/>
      <c r="GG294" s="80"/>
      <c r="GH294" s="80"/>
      <c r="GI294" s="80"/>
      <c r="GJ294" s="80"/>
      <c r="GK294" s="80"/>
      <c r="GL294" s="80"/>
      <c r="GM294" s="80"/>
      <c r="GN294" s="80"/>
      <c r="GO294" s="80"/>
      <c r="GP294" s="80"/>
      <c r="GQ294" s="80"/>
      <c r="GR294" s="80"/>
      <c r="GS294" s="80"/>
      <c r="GT294" s="80"/>
      <c r="GU294" s="80"/>
      <c r="GV294" s="80"/>
      <c r="GW294" s="80"/>
      <c r="GX294" s="80"/>
      <c r="GY294" s="80"/>
      <c r="GZ294" s="80"/>
      <c r="HA294" s="80"/>
      <c r="HB294" s="80"/>
      <c r="HC294" s="80"/>
      <c r="HD294" s="80"/>
      <c r="HE294" s="80"/>
      <c r="HF294" s="80"/>
      <c r="HG294" s="80"/>
      <c r="HH294" s="80"/>
      <c r="HI294" s="80"/>
      <c r="HJ294" s="80"/>
      <c r="HK294" s="80"/>
      <c r="HL294" s="80"/>
      <c r="HM294" s="80"/>
      <c r="HN294" s="80"/>
      <c r="HO294" s="80"/>
      <c r="HP294" s="80"/>
      <c r="HQ294" s="80"/>
      <c r="HR294" s="80"/>
      <c r="HS294" s="80"/>
      <c r="HT294" s="80"/>
      <c r="HU294" s="80"/>
      <c r="HV294" s="80"/>
      <c r="HW294" s="80"/>
      <c r="HX294" s="80"/>
      <c r="HY294" s="80"/>
      <c r="HZ294" s="80"/>
      <c r="IA294" s="80"/>
      <c r="IB294" s="80"/>
      <c r="IC294" s="80"/>
      <c r="ID294" s="80"/>
      <c r="IE294" s="80"/>
      <c r="IF294" s="80"/>
      <c r="IG294" s="80"/>
      <c r="IH294" s="80"/>
      <c r="II294" s="80"/>
      <c r="IJ294" s="80"/>
      <c r="IK294" s="80"/>
      <c r="IL294" s="80"/>
      <c r="IM294" s="80"/>
      <c r="IN294" s="80"/>
      <c r="IO294" s="80"/>
      <c r="IP294" s="80"/>
      <c r="IQ294" s="80"/>
      <c r="IR294" s="80"/>
      <c r="IS294" s="80"/>
      <c r="IT294" s="80"/>
      <c r="IU294" s="80"/>
      <c r="IV294" s="80"/>
    </row>
    <row r="295" spans="1:256" s="28" customFormat="1" ht="12.75">
      <c r="A295" s="425" t="s">
        <v>597</v>
      </c>
      <c r="B295" s="426"/>
      <c r="C295" s="426"/>
      <c r="D295" s="426"/>
      <c r="E295" s="426"/>
      <c r="F295" s="426"/>
      <c r="G295" s="426"/>
      <c r="H295" s="123"/>
      <c r="O295" s="80"/>
      <c r="P295" s="80"/>
      <c r="Q295" s="80"/>
      <c r="R295" s="80"/>
      <c r="S295" s="80"/>
      <c r="T295" s="80"/>
      <c r="U295" s="80"/>
      <c r="V295" s="80"/>
      <c r="W295" s="80"/>
      <c r="X295" s="80"/>
      <c r="Y295" s="80"/>
      <c r="Z295" s="80"/>
      <c r="AA295" s="80"/>
      <c r="AB295" s="80"/>
      <c r="AC295" s="80"/>
      <c r="AD295" s="80"/>
      <c r="AE295" s="80"/>
      <c r="AF295" s="80"/>
      <c r="AG295" s="80"/>
      <c r="AH295" s="80"/>
      <c r="AI295" s="80"/>
      <c r="AJ295" s="80"/>
      <c r="AK295" s="80"/>
      <c r="AL295" s="80"/>
      <c r="AM295" s="80"/>
      <c r="AN295" s="80"/>
      <c r="AO295" s="80"/>
      <c r="AP295" s="80"/>
      <c r="AQ295" s="80"/>
      <c r="AR295" s="80"/>
      <c r="AS295" s="80"/>
      <c r="AT295" s="80"/>
      <c r="AU295" s="80"/>
      <c r="AV295" s="80"/>
      <c r="AW295" s="80"/>
      <c r="AX295" s="80"/>
      <c r="AY295" s="80"/>
      <c r="AZ295" s="80"/>
      <c r="BA295" s="80"/>
      <c r="BB295" s="80"/>
      <c r="BC295" s="80"/>
      <c r="BD295" s="80"/>
      <c r="BE295" s="80"/>
      <c r="BF295" s="80"/>
      <c r="BG295" s="80"/>
      <c r="BH295" s="80"/>
      <c r="BI295" s="80"/>
      <c r="BJ295" s="80"/>
      <c r="BK295" s="80"/>
      <c r="BL295" s="80"/>
      <c r="BM295" s="80"/>
      <c r="BN295" s="80"/>
      <c r="BO295" s="80"/>
      <c r="BP295" s="80"/>
      <c r="BQ295" s="80"/>
      <c r="BR295" s="80"/>
      <c r="BS295" s="80"/>
      <c r="BT295" s="80"/>
      <c r="BU295" s="80"/>
      <c r="BV295" s="80"/>
      <c r="BW295" s="80"/>
      <c r="BX295" s="80"/>
      <c r="BY295" s="80"/>
      <c r="BZ295" s="80"/>
      <c r="CA295" s="80"/>
      <c r="CB295" s="80"/>
      <c r="CC295" s="80"/>
      <c r="CD295" s="80"/>
      <c r="CE295" s="80"/>
      <c r="CF295" s="80"/>
      <c r="CG295" s="80"/>
      <c r="CH295" s="80"/>
      <c r="CI295" s="80"/>
      <c r="CJ295" s="80"/>
      <c r="CK295" s="80"/>
      <c r="CL295" s="80"/>
      <c r="CM295" s="80"/>
      <c r="CN295" s="80"/>
      <c r="CO295" s="80"/>
      <c r="CP295" s="80"/>
      <c r="CQ295" s="80"/>
      <c r="CR295" s="80"/>
      <c r="CS295" s="80"/>
      <c r="CT295" s="80"/>
      <c r="CU295" s="80"/>
      <c r="CV295" s="80"/>
      <c r="CW295" s="80"/>
      <c r="CX295" s="80"/>
      <c r="CY295" s="80"/>
      <c r="CZ295" s="80"/>
      <c r="DA295" s="80"/>
      <c r="DB295" s="80"/>
      <c r="DC295" s="80"/>
      <c r="DD295" s="80"/>
      <c r="DE295" s="80"/>
      <c r="DF295" s="80"/>
      <c r="DG295" s="80"/>
      <c r="DH295" s="80"/>
      <c r="DI295" s="80"/>
      <c r="DJ295" s="80"/>
      <c r="DK295" s="80"/>
      <c r="DL295" s="80"/>
      <c r="DM295" s="80"/>
      <c r="DN295" s="80"/>
      <c r="DO295" s="80"/>
      <c r="DP295" s="80"/>
      <c r="DQ295" s="80"/>
      <c r="DR295" s="80"/>
      <c r="DS295" s="80"/>
      <c r="DT295" s="80"/>
      <c r="DU295" s="80"/>
      <c r="DV295" s="80"/>
      <c r="DW295" s="80"/>
      <c r="DX295" s="80"/>
      <c r="DY295" s="80"/>
      <c r="DZ295" s="80"/>
      <c r="EA295" s="80"/>
      <c r="EB295" s="80"/>
      <c r="EC295" s="80"/>
      <c r="ED295" s="80"/>
      <c r="EE295" s="80"/>
      <c r="EF295" s="80"/>
      <c r="EG295" s="80"/>
      <c r="EH295" s="80"/>
      <c r="EI295" s="80"/>
      <c r="EJ295" s="80"/>
      <c r="EK295" s="80"/>
      <c r="EL295" s="80"/>
      <c r="EM295" s="80"/>
      <c r="EN295" s="80"/>
      <c r="EO295" s="80"/>
      <c r="EP295" s="80"/>
      <c r="EQ295" s="80"/>
      <c r="ER295" s="80"/>
      <c r="ES295" s="80"/>
      <c r="ET295" s="80"/>
      <c r="EU295" s="80"/>
      <c r="EV295" s="80"/>
      <c r="EW295" s="80"/>
      <c r="EX295" s="80"/>
      <c r="EY295" s="80"/>
      <c r="EZ295" s="80"/>
      <c r="FA295" s="80"/>
      <c r="FB295" s="80"/>
      <c r="FC295" s="80"/>
      <c r="FD295" s="80"/>
      <c r="FE295" s="80"/>
      <c r="FF295" s="80"/>
      <c r="FG295" s="80"/>
      <c r="FH295" s="80"/>
      <c r="FI295" s="80"/>
      <c r="FJ295" s="80"/>
      <c r="FK295" s="80"/>
      <c r="FL295" s="80"/>
      <c r="FM295" s="80"/>
      <c r="FN295" s="80"/>
      <c r="FO295" s="80"/>
      <c r="FP295" s="80"/>
      <c r="FQ295" s="80"/>
      <c r="FR295" s="80"/>
      <c r="FS295" s="80"/>
      <c r="FT295" s="80"/>
      <c r="FU295" s="80"/>
      <c r="FV295" s="80"/>
      <c r="FW295" s="80"/>
      <c r="FX295" s="80"/>
      <c r="FY295" s="80"/>
      <c r="FZ295" s="80"/>
      <c r="GA295" s="80"/>
      <c r="GB295" s="80"/>
      <c r="GC295" s="80"/>
      <c r="GD295" s="80"/>
      <c r="GE295" s="80"/>
      <c r="GF295" s="80"/>
      <c r="GG295" s="80"/>
      <c r="GH295" s="80"/>
      <c r="GI295" s="80"/>
      <c r="GJ295" s="80"/>
      <c r="GK295" s="80"/>
      <c r="GL295" s="80"/>
      <c r="GM295" s="80"/>
      <c r="GN295" s="80"/>
      <c r="GO295" s="80"/>
      <c r="GP295" s="80"/>
      <c r="GQ295" s="80"/>
      <c r="GR295" s="80"/>
      <c r="GS295" s="80"/>
      <c r="GT295" s="80"/>
      <c r="GU295" s="80"/>
      <c r="GV295" s="80"/>
      <c r="GW295" s="80"/>
      <c r="GX295" s="80"/>
      <c r="GY295" s="80"/>
      <c r="GZ295" s="80"/>
      <c r="HA295" s="80"/>
      <c r="HB295" s="80"/>
      <c r="HC295" s="80"/>
      <c r="HD295" s="80"/>
      <c r="HE295" s="80"/>
      <c r="HF295" s="80"/>
      <c r="HG295" s="80"/>
      <c r="HH295" s="80"/>
      <c r="HI295" s="80"/>
      <c r="HJ295" s="80"/>
      <c r="HK295" s="80"/>
      <c r="HL295" s="80"/>
      <c r="HM295" s="80"/>
      <c r="HN295" s="80"/>
      <c r="HO295" s="80"/>
      <c r="HP295" s="80"/>
      <c r="HQ295" s="80"/>
      <c r="HR295" s="80"/>
      <c r="HS295" s="80"/>
      <c r="HT295" s="80"/>
      <c r="HU295" s="80"/>
      <c r="HV295" s="80"/>
      <c r="HW295" s="80"/>
      <c r="HX295" s="80"/>
      <c r="HY295" s="80"/>
      <c r="HZ295" s="80"/>
      <c r="IA295" s="80"/>
      <c r="IB295" s="80"/>
      <c r="IC295" s="80"/>
      <c r="ID295" s="80"/>
      <c r="IE295" s="80"/>
      <c r="IF295" s="80"/>
      <c r="IG295" s="80"/>
      <c r="IH295" s="80"/>
      <c r="II295" s="80"/>
      <c r="IJ295" s="80"/>
      <c r="IK295" s="80"/>
      <c r="IL295" s="80"/>
      <c r="IM295" s="80"/>
      <c r="IN295" s="80"/>
      <c r="IO295" s="80"/>
      <c r="IP295" s="80"/>
      <c r="IQ295" s="80"/>
      <c r="IR295" s="80"/>
      <c r="IS295" s="80"/>
      <c r="IT295" s="80"/>
      <c r="IU295" s="80"/>
      <c r="IV295" s="80"/>
    </row>
    <row r="296" spans="1:256" s="28" customFormat="1" ht="12.75">
      <c r="A296" s="425" t="s">
        <v>598</v>
      </c>
      <c r="B296" s="426"/>
      <c r="C296" s="426"/>
      <c r="D296" s="426"/>
      <c r="E296" s="426"/>
      <c r="F296" s="426"/>
      <c r="G296" s="426"/>
      <c r="H296" s="123"/>
      <c r="O296" s="80"/>
      <c r="P296" s="80"/>
      <c r="Q296" s="80"/>
      <c r="R296" s="80"/>
      <c r="S296" s="80"/>
      <c r="T296" s="80"/>
      <c r="U296" s="80"/>
      <c r="V296" s="80"/>
      <c r="W296" s="80"/>
      <c r="X296" s="80"/>
      <c r="Y296" s="80"/>
      <c r="Z296" s="80"/>
      <c r="AA296" s="80"/>
      <c r="AB296" s="80"/>
      <c r="AC296" s="80"/>
      <c r="AD296" s="80"/>
      <c r="AE296" s="80"/>
      <c r="AF296" s="80"/>
      <c r="AG296" s="80"/>
      <c r="AH296" s="80"/>
      <c r="AI296" s="80"/>
      <c r="AJ296" s="80"/>
      <c r="AK296" s="80"/>
      <c r="AL296" s="80"/>
      <c r="AM296" s="80"/>
      <c r="AN296" s="80"/>
      <c r="AO296" s="80"/>
      <c r="AP296" s="80"/>
      <c r="AQ296" s="80"/>
      <c r="AR296" s="80"/>
      <c r="AS296" s="80"/>
      <c r="AT296" s="80"/>
      <c r="AU296" s="80"/>
      <c r="AV296" s="80"/>
      <c r="AW296" s="80"/>
      <c r="AX296" s="80"/>
      <c r="AY296" s="80"/>
      <c r="AZ296" s="80"/>
      <c r="BA296" s="80"/>
      <c r="BB296" s="80"/>
      <c r="BC296" s="80"/>
      <c r="BD296" s="80"/>
      <c r="BE296" s="80"/>
      <c r="BF296" s="80"/>
      <c r="BG296" s="80"/>
      <c r="BH296" s="80"/>
      <c r="BI296" s="80"/>
      <c r="BJ296" s="80"/>
      <c r="BK296" s="80"/>
      <c r="BL296" s="80"/>
      <c r="BM296" s="80"/>
      <c r="BN296" s="80"/>
      <c r="BO296" s="80"/>
      <c r="BP296" s="80"/>
      <c r="BQ296" s="80"/>
      <c r="BR296" s="80"/>
      <c r="BS296" s="80"/>
      <c r="BT296" s="80"/>
      <c r="BU296" s="80"/>
      <c r="BV296" s="80"/>
      <c r="BW296" s="80"/>
      <c r="BX296" s="80"/>
      <c r="BY296" s="80"/>
      <c r="BZ296" s="80"/>
      <c r="CA296" s="80"/>
      <c r="CB296" s="80"/>
      <c r="CC296" s="80"/>
      <c r="CD296" s="80"/>
      <c r="CE296" s="80"/>
      <c r="CF296" s="80"/>
      <c r="CG296" s="80"/>
      <c r="CH296" s="80"/>
      <c r="CI296" s="80"/>
      <c r="CJ296" s="80"/>
      <c r="CK296" s="80"/>
      <c r="CL296" s="80"/>
      <c r="CM296" s="80"/>
      <c r="CN296" s="80"/>
      <c r="CO296" s="80"/>
      <c r="CP296" s="80"/>
      <c r="CQ296" s="80"/>
      <c r="CR296" s="80"/>
      <c r="CS296" s="80"/>
      <c r="CT296" s="80"/>
      <c r="CU296" s="80"/>
      <c r="CV296" s="80"/>
      <c r="CW296" s="80"/>
      <c r="CX296" s="80"/>
      <c r="CY296" s="80"/>
      <c r="CZ296" s="80"/>
      <c r="DA296" s="80"/>
      <c r="DB296" s="80"/>
      <c r="DC296" s="80"/>
      <c r="DD296" s="80"/>
      <c r="DE296" s="80"/>
      <c r="DF296" s="80"/>
      <c r="DG296" s="80"/>
      <c r="DH296" s="80"/>
      <c r="DI296" s="80"/>
      <c r="DJ296" s="80"/>
      <c r="DK296" s="80"/>
      <c r="DL296" s="80"/>
      <c r="DM296" s="80"/>
      <c r="DN296" s="80"/>
      <c r="DO296" s="80"/>
      <c r="DP296" s="80"/>
      <c r="DQ296" s="80"/>
      <c r="DR296" s="80"/>
      <c r="DS296" s="80"/>
      <c r="DT296" s="80"/>
      <c r="DU296" s="80"/>
      <c r="DV296" s="80"/>
      <c r="DW296" s="80"/>
      <c r="DX296" s="80"/>
      <c r="DY296" s="80"/>
      <c r="DZ296" s="80"/>
      <c r="EA296" s="80"/>
      <c r="EB296" s="80"/>
      <c r="EC296" s="80"/>
      <c r="ED296" s="80"/>
      <c r="EE296" s="80"/>
      <c r="EF296" s="80"/>
      <c r="EG296" s="80"/>
      <c r="EH296" s="80"/>
      <c r="EI296" s="80"/>
      <c r="EJ296" s="80"/>
      <c r="EK296" s="80"/>
      <c r="EL296" s="80"/>
      <c r="EM296" s="80"/>
      <c r="EN296" s="80"/>
      <c r="EO296" s="80"/>
      <c r="EP296" s="80"/>
      <c r="EQ296" s="80"/>
      <c r="ER296" s="80"/>
      <c r="ES296" s="80"/>
      <c r="ET296" s="80"/>
      <c r="EU296" s="80"/>
      <c r="EV296" s="80"/>
      <c r="EW296" s="80"/>
      <c r="EX296" s="80"/>
      <c r="EY296" s="80"/>
      <c r="EZ296" s="80"/>
      <c r="FA296" s="80"/>
      <c r="FB296" s="80"/>
      <c r="FC296" s="80"/>
      <c r="FD296" s="80"/>
      <c r="FE296" s="80"/>
      <c r="FF296" s="80"/>
      <c r="FG296" s="80"/>
      <c r="FH296" s="80"/>
      <c r="FI296" s="80"/>
      <c r="FJ296" s="80"/>
      <c r="FK296" s="80"/>
      <c r="FL296" s="80"/>
      <c r="FM296" s="80"/>
      <c r="FN296" s="80"/>
      <c r="FO296" s="80"/>
      <c r="FP296" s="80"/>
      <c r="FQ296" s="80"/>
      <c r="FR296" s="80"/>
      <c r="FS296" s="80"/>
      <c r="FT296" s="80"/>
      <c r="FU296" s="80"/>
      <c r="FV296" s="80"/>
      <c r="FW296" s="80"/>
      <c r="FX296" s="80"/>
      <c r="FY296" s="80"/>
      <c r="FZ296" s="80"/>
      <c r="GA296" s="80"/>
      <c r="GB296" s="80"/>
      <c r="GC296" s="80"/>
      <c r="GD296" s="80"/>
      <c r="GE296" s="80"/>
      <c r="GF296" s="80"/>
      <c r="GG296" s="80"/>
      <c r="GH296" s="80"/>
      <c r="GI296" s="80"/>
      <c r="GJ296" s="80"/>
      <c r="GK296" s="80"/>
      <c r="GL296" s="80"/>
      <c r="GM296" s="80"/>
      <c r="GN296" s="80"/>
      <c r="GO296" s="80"/>
      <c r="GP296" s="80"/>
      <c r="GQ296" s="80"/>
      <c r="GR296" s="80"/>
      <c r="GS296" s="80"/>
      <c r="GT296" s="80"/>
      <c r="GU296" s="80"/>
      <c r="GV296" s="80"/>
      <c r="GW296" s="80"/>
      <c r="GX296" s="80"/>
      <c r="GY296" s="80"/>
      <c r="GZ296" s="80"/>
      <c r="HA296" s="80"/>
      <c r="HB296" s="80"/>
      <c r="HC296" s="80"/>
      <c r="HD296" s="80"/>
      <c r="HE296" s="80"/>
      <c r="HF296" s="80"/>
      <c r="HG296" s="80"/>
      <c r="HH296" s="80"/>
      <c r="HI296" s="80"/>
      <c r="HJ296" s="80"/>
      <c r="HK296" s="80"/>
      <c r="HL296" s="80"/>
      <c r="HM296" s="80"/>
      <c r="HN296" s="80"/>
      <c r="HO296" s="80"/>
      <c r="HP296" s="80"/>
      <c r="HQ296" s="80"/>
      <c r="HR296" s="80"/>
      <c r="HS296" s="80"/>
      <c r="HT296" s="80"/>
      <c r="HU296" s="80"/>
      <c r="HV296" s="80"/>
      <c r="HW296" s="80"/>
      <c r="HX296" s="80"/>
      <c r="HY296" s="80"/>
      <c r="HZ296" s="80"/>
      <c r="IA296" s="80"/>
      <c r="IB296" s="80"/>
      <c r="IC296" s="80"/>
      <c r="ID296" s="80"/>
      <c r="IE296" s="80"/>
      <c r="IF296" s="80"/>
      <c r="IG296" s="80"/>
      <c r="IH296" s="80"/>
      <c r="II296" s="80"/>
      <c r="IJ296" s="80"/>
      <c r="IK296" s="80"/>
      <c r="IL296" s="80"/>
      <c r="IM296" s="80"/>
      <c r="IN296" s="80"/>
      <c r="IO296" s="80"/>
      <c r="IP296" s="80"/>
      <c r="IQ296" s="80"/>
      <c r="IR296" s="80"/>
      <c r="IS296" s="80"/>
      <c r="IT296" s="80"/>
      <c r="IU296" s="80"/>
      <c r="IV296" s="80"/>
    </row>
    <row r="297" spans="1:256" s="28" customFormat="1" ht="12.75">
      <c r="A297" s="425"/>
      <c r="B297" s="426"/>
      <c r="C297" s="426"/>
      <c r="D297" s="426"/>
      <c r="E297" s="426"/>
      <c r="F297" s="426"/>
      <c r="G297" s="426"/>
      <c r="H297" s="123"/>
      <c r="O297" s="80"/>
      <c r="P297" s="80"/>
      <c r="Q297" s="80"/>
      <c r="R297" s="80"/>
      <c r="S297" s="80"/>
      <c r="T297" s="80"/>
      <c r="U297" s="80"/>
      <c r="V297" s="80"/>
      <c r="W297" s="80"/>
      <c r="X297" s="80"/>
      <c r="Y297" s="80"/>
      <c r="Z297" s="80"/>
      <c r="AA297" s="80"/>
      <c r="AB297" s="80"/>
      <c r="AC297" s="80"/>
      <c r="AD297" s="80"/>
      <c r="AE297" s="80"/>
      <c r="AF297" s="80"/>
      <c r="AG297" s="80"/>
      <c r="AH297" s="80"/>
      <c r="AI297" s="80"/>
      <c r="AJ297" s="80"/>
      <c r="AK297" s="80"/>
      <c r="AL297" s="80"/>
      <c r="AM297" s="80"/>
      <c r="AN297" s="80"/>
      <c r="AO297" s="80"/>
      <c r="AP297" s="80"/>
      <c r="AQ297" s="80"/>
      <c r="AR297" s="80"/>
      <c r="AS297" s="80"/>
      <c r="AT297" s="80"/>
      <c r="AU297" s="80"/>
      <c r="AV297" s="80"/>
      <c r="AW297" s="80"/>
      <c r="AX297" s="80"/>
      <c r="AY297" s="80"/>
      <c r="AZ297" s="80"/>
      <c r="BA297" s="80"/>
      <c r="BB297" s="80"/>
      <c r="BC297" s="80"/>
      <c r="BD297" s="80"/>
      <c r="BE297" s="80"/>
      <c r="BF297" s="80"/>
      <c r="BG297" s="80"/>
      <c r="BH297" s="80"/>
      <c r="BI297" s="80"/>
      <c r="BJ297" s="80"/>
      <c r="BK297" s="80"/>
      <c r="BL297" s="80"/>
      <c r="BM297" s="80"/>
      <c r="BN297" s="80"/>
      <c r="BO297" s="80"/>
      <c r="BP297" s="80"/>
      <c r="BQ297" s="80"/>
      <c r="BR297" s="80"/>
      <c r="BS297" s="80"/>
      <c r="BT297" s="80"/>
      <c r="BU297" s="80"/>
      <c r="BV297" s="80"/>
      <c r="BW297" s="80"/>
      <c r="BX297" s="80"/>
      <c r="BY297" s="80"/>
      <c r="BZ297" s="80"/>
      <c r="CA297" s="80"/>
      <c r="CB297" s="80"/>
      <c r="CC297" s="80"/>
      <c r="CD297" s="80"/>
      <c r="CE297" s="80"/>
      <c r="CF297" s="80"/>
      <c r="CG297" s="80"/>
      <c r="CH297" s="80"/>
      <c r="CI297" s="80"/>
      <c r="CJ297" s="80"/>
      <c r="CK297" s="80"/>
      <c r="CL297" s="80"/>
      <c r="CM297" s="80"/>
      <c r="CN297" s="80"/>
      <c r="CO297" s="80"/>
      <c r="CP297" s="80"/>
      <c r="CQ297" s="80"/>
      <c r="CR297" s="80"/>
      <c r="CS297" s="80"/>
      <c r="CT297" s="80"/>
      <c r="CU297" s="80"/>
      <c r="CV297" s="80"/>
      <c r="CW297" s="80"/>
      <c r="CX297" s="80"/>
      <c r="CY297" s="80"/>
      <c r="CZ297" s="80"/>
      <c r="DA297" s="80"/>
      <c r="DB297" s="80"/>
      <c r="DC297" s="80"/>
      <c r="DD297" s="80"/>
      <c r="DE297" s="80"/>
      <c r="DF297" s="80"/>
      <c r="DG297" s="80"/>
      <c r="DH297" s="80"/>
      <c r="DI297" s="80"/>
      <c r="DJ297" s="80"/>
      <c r="DK297" s="80"/>
      <c r="DL297" s="80"/>
      <c r="DM297" s="80"/>
      <c r="DN297" s="80"/>
      <c r="DO297" s="80"/>
      <c r="DP297" s="80"/>
      <c r="DQ297" s="80"/>
      <c r="DR297" s="80"/>
      <c r="DS297" s="80"/>
      <c r="DT297" s="80"/>
      <c r="DU297" s="80"/>
      <c r="DV297" s="80"/>
      <c r="DW297" s="80"/>
      <c r="DX297" s="80"/>
      <c r="DY297" s="80"/>
      <c r="DZ297" s="80"/>
      <c r="EA297" s="80"/>
      <c r="EB297" s="80"/>
      <c r="EC297" s="80"/>
      <c r="ED297" s="80"/>
      <c r="EE297" s="80"/>
      <c r="EF297" s="80"/>
      <c r="EG297" s="80"/>
      <c r="EH297" s="80"/>
      <c r="EI297" s="80"/>
      <c r="EJ297" s="80"/>
      <c r="EK297" s="80"/>
      <c r="EL297" s="80"/>
      <c r="EM297" s="80"/>
      <c r="EN297" s="80"/>
      <c r="EO297" s="80"/>
      <c r="EP297" s="80"/>
      <c r="EQ297" s="80"/>
      <c r="ER297" s="80"/>
      <c r="ES297" s="80"/>
      <c r="ET297" s="80"/>
      <c r="EU297" s="80"/>
      <c r="EV297" s="80"/>
      <c r="EW297" s="80"/>
      <c r="EX297" s="80"/>
      <c r="EY297" s="80"/>
      <c r="EZ297" s="80"/>
      <c r="FA297" s="80"/>
      <c r="FB297" s="80"/>
      <c r="FC297" s="80"/>
      <c r="FD297" s="80"/>
      <c r="FE297" s="80"/>
      <c r="FF297" s="80"/>
      <c r="FG297" s="80"/>
      <c r="FH297" s="80"/>
      <c r="FI297" s="80"/>
      <c r="FJ297" s="80"/>
      <c r="FK297" s="80"/>
      <c r="FL297" s="80"/>
      <c r="FM297" s="80"/>
      <c r="FN297" s="80"/>
      <c r="FO297" s="80"/>
      <c r="FP297" s="80"/>
      <c r="FQ297" s="80"/>
      <c r="FR297" s="80"/>
      <c r="FS297" s="80"/>
      <c r="FT297" s="80"/>
      <c r="FU297" s="80"/>
      <c r="FV297" s="80"/>
      <c r="FW297" s="80"/>
      <c r="FX297" s="80"/>
      <c r="FY297" s="80"/>
      <c r="FZ297" s="80"/>
      <c r="GA297" s="80"/>
      <c r="GB297" s="80"/>
      <c r="GC297" s="80"/>
      <c r="GD297" s="80"/>
      <c r="GE297" s="80"/>
      <c r="GF297" s="80"/>
      <c r="GG297" s="80"/>
      <c r="GH297" s="80"/>
      <c r="GI297" s="80"/>
      <c r="GJ297" s="80"/>
      <c r="GK297" s="80"/>
      <c r="GL297" s="80"/>
      <c r="GM297" s="80"/>
      <c r="GN297" s="80"/>
      <c r="GO297" s="80"/>
      <c r="GP297" s="80"/>
      <c r="GQ297" s="80"/>
      <c r="GR297" s="80"/>
      <c r="GS297" s="80"/>
      <c r="GT297" s="80"/>
      <c r="GU297" s="80"/>
      <c r="GV297" s="80"/>
      <c r="GW297" s="80"/>
      <c r="GX297" s="80"/>
      <c r="GY297" s="80"/>
      <c r="GZ297" s="80"/>
      <c r="HA297" s="80"/>
      <c r="HB297" s="80"/>
      <c r="HC297" s="80"/>
      <c r="HD297" s="80"/>
      <c r="HE297" s="80"/>
      <c r="HF297" s="80"/>
      <c r="HG297" s="80"/>
      <c r="HH297" s="80"/>
      <c r="HI297" s="80"/>
      <c r="HJ297" s="80"/>
      <c r="HK297" s="80"/>
      <c r="HL297" s="80"/>
      <c r="HM297" s="80"/>
      <c r="HN297" s="80"/>
      <c r="HO297" s="80"/>
      <c r="HP297" s="80"/>
      <c r="HQ297" s="80"/>
      <c r="HR297" s="80"/>
      <c r="HS297" s="80"/>
      <c r="HT297" s="80"/>
      <c r="HU297" s="80"/>
      <c r="HV297" s="80"/>
      <c r="HW297" s="80"/>
      <c r="HX297" s="80"/>
      <c r="HY297" s="80"/>
      <c r="HZ297" s="80"/>
      <c r="IA297" s="80"/>
      <c r="IB297" s="80"/>
      <c r="IC297" s="80"/>
      <c r="ID297" s="80"/>
      <c r="IE297" s="80"/>
      <c r="IF297" s="80"/>
      <c r="IG297" s="80"/>
      <c r="IH297" s="80"/>
      <c r="II297" s="80"/>
      <c r="IJ297" s="80"/>
      <c r="IK297" s="80"/>
      <c r="IL297" s="80"/>
      <c r="IM297" s="80"/>
      <c r="IN297" s="80"/>
      <c r="IO297" s="80"/>
      <c r="IP297" s="80"/>
      <c r="IQ297" s="80"/>
      <c r="IR297" s="80"/>
      <c r="IS297" s="80"/>
      <c r="IT297" s="80"/>
      <c r="IU297" s="80"/>
      <c r="IV297" s="80"/>
    </row>
    <row r="298" spans="1:256" s="119" customFormat="1" ht="13.5" customHeight="1">
      <c r="A298" s="811" t="s">
        <v>1108</v>
      </c>
      <c r="B298" s="811"/>
      <c r="C298" s="811"/>
      <c r="D298" s="202"/>
      <c r="E298" s="202"/>
      <c r="F298" s="202"/>
      <c r="G298" s="113"/>
      <c r="H298" s="123"/>
      <c r="I298" s="28"/>
      <c r="J298" s="28"/>
      <c r="K298" s="28"/>
      <c r="L298" s="28"/>
      <c r="M298" s="28"/>
      <c r="N298" s="28"/>
      <c r="O298" s="80"/>
      <c r="P298" s="80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  <c r="DX298" s="15"/>
      <c r="DY298" s="15"/>
      <c r="DZ298" s="15"/>
      <c r="EA298" s="15"/>
      <c r="EB298" s="15"/>
      <c r="EC298" s="15"/>
      <c r="ED298" s="15"/>
      <c r="EE298" s="15"/>
      <c r="EF298" s="15"/>
      <c r="EG298" s="15"/>
      <c r="EH298" s="15"/>
      <c r="EI298" s="15"/>
      <c r="EJ298" s="15"/>
      <c r="EK298" s="15"/>
      <c r="EL298" s="15"/>
      <c r="EM298" s="15"/>
      <c r="EN298" s="15"/>
      <c r="EO298" s="15"/>
      <c r="EP298" s="15"/>
      <c r="EQ298" s="15"/>
      <c r="ER298" s="15"/>
      <c r="ES298" s="15"/>
      <c r="ET298" s="15"/>
      <c r="EU298" s="15"/>
      <c r="EV298" s="15"/>
      <c r="EW298" s="15"/>
      <c r="EX298" s="15"/>
      <c r="EY298" s="15"/>
      <c r="EZ298" s="15"/>
      <c r="FA298" s="15"/>
      <c r="FB298" s="15"/>
      <c r="FC298" s="15"/>
      <c r="FD298" s="15"/>
      <c r="FE298" s="15"/>
      <c r="FF298" s="15"/>
      <c r="FG298" s="15"/>
      <c r="FH298" s="15"/>
      <c r="FI298" s="15"/>
      <c r="FJ298" s="15"/>
      <c r="FK298" s="15"/>
      <c r="FL298" s="15"/>
      <c r="FM298" s="15"/>
      <c r="FN298" s="15"/>
      <c r="FO298" s="15"/>
      <c r="FP298" s="15"/>
      <c r="FQ298" s="15"/>
      <c r="FR298" s="15"/>
      <c r="FS298" s="15"/>
      <c r="FT298" s="15"/>
      <c r="FU298" s="15"/>
      <c r="FV298" s="15"/>
      <c r="FW298" s="15"/>
      <c r="FX298" s="15"/>
      <c r="FY298" s="15"/>
      <c r="FZ298" s="15"/>
      <c r="GA298" s="15"/>
      <c r="GB298" s="15"/>
      <c r="GC298" s="15"/>
      <c r="GD298" s="15"/>
      <c r="GE298" s="15"/>
      <c r="GF298" s="15"/>
      <c r="GG298" s="15"/>
      <c r="GH298" s="15"/>
      <c r="GI298" s="15"/>
      <c r="GJ298" s="15"/>
      <c r="GK298" s="15"/>
      <c r="GL298" s="15"/>
      <c r="GM298" s="15"/>
      <c r="GN298" s="15"/>
      <c r="GO298" s="15"/>
      <c r="GP298" s="15"/>
      <c r="GQ298" s="15"/>
      <c r="GR298" s="15"/>
      <c r="GS298" s="15"/>
      <c r="GT298" s="15"/>
      <c r="GU298" s="15"/>
      <c r="GV298" s="15"/>
      <c r="GW298" s="15"/>
      <c r="GX298" s="15"/>
      <c r="GY298" s="15"/>
      <c r="GZ298" s="15"/>
      <c r="HA298" s="15"/>
      <c r="HB298" s="15"/>
      <c r="HC298" s="15"/>
      <c r="HD298" s="15"/>
      <c r="HE298" s="15"/>
      <c r="HF298" s="15"/>
      <c r="HG298" s="15"/>
      <c r="HH298" s="15"/>
      <c r="HI298" s="15"/>
      <c r="HJ298" s="15"/>
      <c r="HK298" s="15"/>
      <c r="HL298" s="15"/>
      <c r="HM298" s="15"/>
      <c r="HN298" s="15"/>
      <c r="HO298" s="15"/>
      <c r="HP298" s="15"/>
      <c r="HQ298" s="15"/>
      <c r="HR298" s="15"/>
      <c r="HS298" s="15"/>
      <c r="HT298" s="15"/>
      <c r="HU298" s="15"/>
      <c r="HV298" s="15"/>
      <c r="HW298" s="15"/>
      <c r="HX298" s="15"/>
      <c r="HY298" s="15"/>
      <c r="HZ298" s="15"/>
      <c r="IA298" s="15"/>
      <c r="IB298" s="15"/>
      <c r="IC298" s="15"/>
      <c r="ID298" s="15"/>
      <c r="IE298" s="15"/>
      <c r="IF298" s="15"/>
      <c r="IG298" s="15"/>
      <c r="IH298" s="15"/>
      <c r="II298" s="15"/>
      <c r="IJ298" s="15"/>
      <c r="IK298" s="15"/>
      <c r="IL298" s="15"/>
      <c r="IM298" s="15"/>
      <c r="IN298" s="15"/>
      <c r="IO298" s="15"/>
      <c r="IP298" s="15"/>
      <c r="IQ298" s="15"/>
      <c r="IR298" s="15"/>
      <c r="IS298" s="15"/>
      <c r="IT298" s="15"/>
      <c r="IU298" s="15"/>
      <c r="IV298" s="15"/>
    </row>
    <row r="299" spans="1:256" s="119" customFormat="1" ht="13.5" customHeight="1">
      <c r="A299" s="20"/>
      <c r="B299" s="20"/>
      <c r="C299" s="20"/>
      <c r="D299" s="202"/>
      <c r="E299" s="202"/>
      <c r="F299" s="202"/>
      <c r="G299" s="113"/>
      <c r="H299" s="123"/>
      <c r="I299" s="28"/>
      <c r="J299" s="28"/>
      <c r="K299" s="28"/>
      <c r="L299" s="28"/>
      <c r="M299" s="28"/>
      <c r="N299" s="28"/>
      <c r="O299" s="80"/>
      <c r="P299" s="80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  <c r="DX299" s="15"/>
      <c r="DY299" s="15"/>
      <c r="DZ299" s="15"/>
      <c r="EA299" s="15"/>
      <c r="EB299" s="15"/>
      <c r="EC299" s="15"/>
      <c r="ED299" s="15"/>
      <c r="EE299" s="15"/>
      <c r="EF299" s="15"/>
      <c r="EG299" s="15"/>
      <c r="EH299" s="15"/>
      <c r="EI299" s="15"/>
      <c r="EJ299" s="15"/>
      <c r="EK299" s="15"/>
      <c r="EL299" s="15"/>
      <c r="EM299" s="15"/>
      <c r="EN299" s="15"/>
      <c r="EO299" s="15"/>
      <c r="EP299" s="15"/>
      <c r="EQ299" s="15"/>
      <c r="ER299" s="15"/>
      <c r="ES299" s="15"/>
      <c r="ET299" s="15"/>
      <c r="EU299" s="15"/>
      <c r="EV299" s="15"/>
      <c r="EW299" s="15"/>
      <c r="EX299" s="15"/>
      <c r="EY299" s="15"/>
      <c r="EZ299" s="15"/>
      <c r="FA299" s="15"/>
      <c r="FB299" s="15"/>
      <c r="FC299" s="15"/>
      <c r="FD299" s="15"/>
      <c r="FE299" s="15"/>
      <c r="FF299" s="15"/>
      <c r="FG299" s="15"/>
      <c r="FH299" s="15"/>
      <c r="FI299" s="15"/>
      <c r="FJ299" s="15"/>
      <c r="FK299" s="15"/>
      <c r="FL299" s="15"/>
      <c r="FM299" s="15"/>
      <c r="FN299" s="15"/>
      <c r="FO299" s="15"/>
      <c r="FP299" s="15"/>
      <c r="FQ299" s="15"/>
      <c r="FR299" s="15"/>
      <c r="FS299" s="15"/>
      <c r="FT299" s="15"/>
      <c r="FU299" s="15"/>
      <c r="FV299" s="15"/>
      <c r="FW299" s="15"/>
      <c r="FX299" s="15"/>
      <c r="FY299" s="15"/>
      <c r="FZ299" s="15"/>
      <c r="GA299" s="15"/>
      <c r="GB299" s="15"/>
      <c r="GC299" s="15"/>
      <c r="GD299" s="15"/>
      <c r="GE299" s="15"/>
      <c r="GF299" s="15"/>
      <c r="GG299" s="15"/>
      <c r="GH299" s="15"/>
      <c r="GI299" s="15"/>
      <c r="GJ299" s="15"/>
      <c r="GK299" s="15"/>
      <c r="GL299" s="15"/>
      <c r="GM299" s="15"/>
      <c r="GN299" s="15"/>
      <c r="GO299" s="15"/>
      <c r="GP299" s="15"/>
      <c r="GQ299" s="15"/>
      <c r="GR299" s="15"/>
      <c r="GS299" s="15"/>
      <c r="GT299" s="15"/>
      <c r="GU299" s="15"/>
      <c r="GV299" s="15"/>
      <c r="GW299" s="15"/>
      <c r="GX299" s="15"/>
      <c r="GY299" s="15"/>
      <c r="GZ299" s="15"/>
      <c r="HA299" s="15"/>
      <c r="HB299" s="15"/>
      <c r="HC299" s="15"/>
      <c r="HD299" s="15"/>
      <c r="HE299" s="15"/>
      <c r="HF299" s="15"/>
      <c r="HG299" s="15"/>
      <c r="HH299" s="15"/>
      <c r="HI299" s="15"/>
      <c r="HJ299" s="15"/>
      <c r="HK299" s="15"/>
      <c r="HL299" s="15"/>
      <c r="HM299" s="15"/>
      <c r="HN299" s="15"/>
      <c r="HO299" s="15"/>
      <c r="HP299" s="15"/>
      <c r="HQ299" s="15"/>
      <c r="HR299" s="15"/>
      <c r="HS299" s="15"/>
      <c r="HT299" s="15"/>
      <c r="HU299" s="15"/>
      <c r="HV299" s="15"/>
      <c r="HW299" s="15"/>
      <c r="HX299" s="15"/>
      <c r="HY299" s="15"/>
      <c r="HZ299" s="15"/>
      <c r="IA299" s="15"/>
      <c r="IB299" s="15"/>
      <c r="IC299" s="15"/>
      <c r="ID299" s="15"/>
      <c r="IE299" s="15"/>
      <c r="IF299" s="15"/>
      <c r="IG299" s="15"/>
      <c r="IH299" s="15"/>
      <c r="II299" s="15"/>
      <c r="IJ299" s="15"/>
      <c r="IK299" s="15"/>
      <c r="IL299" s="15"/>
      <c r="IM299" s="15"/>
      <c r="IN299" s="15"/>
      <c r="IO299" s="15"/>
      <c r="IP299" s="15"/>
      <c r="IQ299" s="15"/>
      <c r="IR299" s="15"/>
      <c r="IS299" s="15"/>
      <c r="IT299" s="15"/>
      <c r="IU299" s="15"/>
      <c r="IV299" s="15"/>
    </row>
    <row r="300" spans="1:7" ht="26.25" customHeight="1">
      <c r="A300" s="7" t="s">
        <v>1006</v>
      </c>
      <c r="B300" s="7" t="s">
        <v>1007</v>
      </c>
      <c r="C300" s="5" t="s">
        <v>1008</v>
      </c>
      <c r="D300" s="51" t="s">
        <v>50</v>
      </c>
      <c r="E300" s="58" t="s">
        <v>52</v>
      </c>
      <c r="F300" s="5" t="s">
        <v>978</v>
      </c>
      <c r="G300" s="50" t="s">
        <v>53</v>
      </c>
    </row>
    <row r="301" spans="1:7" ht="23.25" customHeight="1">
      <c r="A301" s="145" t="s">
        <v>1113</v>
      </c>
      <c r="B301" s="141">
        <v>3729</v>
      </c>
      <c r="C301" s="142" t="s">
        <v>674</v>
      </c>
      <c r="D301" s="379">
        <v>180</v>
      </c>
      <c r="E301" s="298">
        <v>180</v>
      </c>
      <c r="F301" s="298">
        <v>179</v>
      </c>
      <c r="G301" s="174">
        <f>F301/E301*100</f>
        <v>99.44444444444444</v>
      </c>
    </row>
    <row r="302" spans="1:7" ht="14.25" customHeight="1">
      <c r="A302" s="145" t="s">
        <v>1113</v>
      </c>
      <c r="B302" s="141">
        <v>3742</v>
      </c>
      <c r="C302" s="142" t="s">
        <v>643</v>
      </c>
      <c r="D302" s="379">
        <v>0</v>
      </c>
      <c r="E302" s="298">
        <v>434</v>
      </c>
      <c r="F302" s="298">
        <v>0</v>
      </c>
      <c r="G302" s="174">
        <f>F302/E302*100</f>
        <v>0</v>
      </c>
    </row>
    <row r="303" spans="1:7" ht="14.25" customHeight="1">
      <c r="A303" s="145" t="s">
        <v>1113</v>
      </c>
      <c r="B303" s="141">
        <v>3719</v>
      </c>
      <c r="C303" s="142" t="s">
        <v>81</v>
      </c>
      <c r="D303" s="379">
        <v>0</v>
      </c>
      <c r="E303" s="298">
        <v>350</v>
      </c>
      <c r="F303" s="298">
        <v>0</v>
      </c>
      <c r="G303" s="174">
        <f>F303/E303*100</f>
        <v>0</v>
      </c>
    </row>
    <row r="304" spans="1:256" s="28" customFormat="1" ht="12.75">
      <c r="A304" s="197"/>
      <c r="B304" s="214"/>
      <c r="C304" s="213" t="s">
        <v>384</v>
      </c>
      <c r="D304" s="198">
        <f>SUM(D301:D301)</f>
        <v>180</v>
      </c>
      <c r="E304" s="199">
        <f>SUM(E301:E303)</f>
        <v>964</v>
      </c>
      <c r="F304" s="230">
        <f>SUM(F301:F303)</f>
        <v>179</v>
      </c>
      <c r="G304" s="118">
        <f>F304/E304*100</f>
        <v>18.568464730290458</v>
      </c>
      <c r="O304" s="80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  <c r="DX304" s="15"/>
      <c r="DY304" s="15"/>
      <c r="DZ304" s="15"/>
      <c r="EA304" s="15"/>
      <c r="EB304" s="15"/>
      <c r="EC304" s="15"/>
      <c r="ED304" s="15"/>
      <c r="EE304" s="15"/>
      <c r="EF304" s="15"/>
      <c r="EG304" s="15"/>
      <c r="EH304" s="15"/>
      <c r="EI304" s="15"/>
      <c r="EJ304" s="15"/>
      <c r="EK304" s="15"/>
      <c r="EL304" s="15"/>
      <c r="EM304" s="15"/>
      <c r="EN304" s="15"/>
      <c r="EO304" s="15"/>
      <c r="EP304" s="15"/>
      <c r="EQ304" s="15"/>
      <c r="ER304" s="15"/>
      <c r="ES304" s="15"/>
      <c r="ET304" s="15"/>
      <c r="EU304" s="15"/>
      <c r="EV304" s="15"/>
      <c r="EW304" s="15"/>
      <c r="EX304" s="15"/>
      <c r="EY304" s="15"/>
      <c r="EZ304" s="15"/>
      <c r="FA304" s="15"/>
      <c r="FB304" s="15"/>
      <c r="FC304" s="15"/>
      <c r="FD304" s="15"/>
      <c r="FE304" s="15"/>
      <c r="FF304" s="15"/>
      <c r="FG304" s="15"/>
      <c r="FH304" s="15"/>
      <c r="FI304" s="15"/>
      <c r="FJ304" s="15"/>
      <c r="FK304" s="15"/>
      <c r="FL304" s="15"/>
      <c r="FM304" s="15"/>
      <c r="FN304" s="15"/>
      <c r="FO304" s="15"/>
      <c r="FP304" s="15"/>
      <c r="FQ304" s="15"/>
      <c r="FR304" s="15"/>
      <c r="FS304" s="15"/>
      <c r="FT304" s="15"/>
      <c r="FU304" s="15"/>
      <c r="FV304" s="15"/>
      <c r="FW304" s="15"/>
      <c r="FX304" s="15"/>
      <c r="FY304" s="15"/>
      <c r="FZ304" s="15"/>
      <c r="GA304" s="15"/>
      <c r="GB304" s="15"/>
      <c r="GC304" s="15"/>
      <c r="GD304" s="15"/>
      <c r="GE304" s="15"/>
      <c r="GF304" s="15"/>
      <c r="GG304" s="15"/>
      <c r="GH304" s="15"/>
      <c r="GI304" s="15"/>
      <c r="GJ304" s="15"/>
      <c r="GK304" s="15"/>
      <c r="GL304" s="15"/>
      <c r="GM304" s="15"/>
      <c r="GN304" s="15"/>
      <c r="GO304" s="15"/>
      <c r="GP304" s="15"/>
      <c r="GQ304" s="15"/>
      <c r="GR304" s="15"/>
      <c r="GS304" s="15"/>
      <c r="GT304" s="15"/>
      <c r="GU304" s="15"/>
      <c r="GV304" s="15"/>
      <c r="GW304" s="15"/>
      <c r="GX304" s="15"/>
      <c r="GY304" s="15"/>
      <c r="GZ304" s="15"/>
      <c r="HA304" s="15"/>
      <c r="HB304" s="15"/>
      <c r="HC304" s="15"/>
      <c r="HD304" s="15"/>
      <c r="HE304" s="15"/>
      <c r="HF304" s="15"/>
      <c r="HG304" s="15"/>
      <c r="HH304" s="15"/>
      <c r="HI304" s="15"/>
      <c r="HJ304" s="15"/>
      <c r="HK304" s="15"/>
      <c r="HL304" s="15"/>
      <c r="HM304" s="15"/>
      <c r="HN304" s="15"/>
      <c r="HO304" s="15"/>
      <c r="HP304" s="15"/>
      <c r="HQ304" s="15"/>
      <c r="HR304" s="15"/>
      <c r="HS304" s="15"/>
      <c r="HT304" s="15"/>
      <c r="HU304" s="15"/>
      <c r="HV304" s="15"/>
      <c r="HW304" s="15"/>
      <c r="HX304" s="15"/>
      <c r="HY304" s="15"/>
      <c r="HZ304" s="15"/>
      <c r="IA304" s="15"/>
      <c r="IB304" s="15"/>
      <c r="IC304" s="15"/>
      <c r="ID304" s="15"/>
      <c r="IE304" s="15"/>
      <c r="IF304" s="15"/>
      <c r="IG304" s="15"/>
      <c r="IH304" s="15"/>
      <c r="II304" s="15"/>
      <c r="IJ304" s="15"/>
      <c r="IK304" s="15"/>
      <c r="IL304" s="15"/>
      <c r="IM304" s="15"/>
      <c r="IN304" s="15"/>
      <c r="IO304" s="15"/>
      <c r="IP304" s="15"/>
      <c r="IQ304" s="15"/>
      <c r="IR304" s="15"/>
      <c r="IS304" s="15"/>
      <c r="IT304" s="15"/>
      <c r="IU304" s="15"/>
      <c r="IV304" s="15"/>
    </row>
    <row r="305" spans="1:256" s="28" customFormat="1" ht="12.75">
      <c r="A305" s="16"/>
      <c r="B305" s="67"/>
      <c r="C305" s="201"/>
      <c r="D305" s="202"/>
      <c r="E305" s="203"/>
      <c r="F305" s="251"/>
      <c r="G305" s="30"/>
      <c r="O305" s="80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  <c r="DX305" s="15"/>
      <c r="DY305" s="15"/>
      <c r="DZ305" s="15"/>
      <c r="EA305" s="15"/>
      <c r="EB305" s="15"/>
      <c r="EC305" s="15"/>
      <c r="ED305" s="15"/>
      <c r="EE305" s="15"/>
      <c r="EF305" s="15"/>
      <c r="EG305" s="15"/>
      <c r="EH305" s="15"/>
      <c r="EI305" s="15"/>
      <c r="EJ305" s="15"/>
      <c r="EK305" s="15"/>
      <c r="EL305" s="15"/>
      <c r="EM305" s="15"/>
      <c r="EN305" s="15"/>
      <c r="EO305" s="15"/>
      <c r="EP305" s="15"/>
      <c r="EQ305" s="15"/>
      <c r="ER305" s="15"/>
      <c r="ES305" s="15"/>
      <c r="ET305" s="15"/>
      <c r="EU305" s="15"/>
      <c r="EV305" s="15"/>
      <c r="EW305" s="15"/>
      <c r="EX305" s="15"/>
      <c r="EY305" s="15"/>
      <c r="EZ305" s="15"/>
      <c r="FA305" s="15"/>
      <c r="FB305" s="15"/>
      <c r="FC305" s="15"/>
      <c r="FD305" s="15"/>
      <c r="FE305" s="15"/>
      <c r="FF305" s="15"/>
      <c r="FG305" s="15"/>
      <c r="FH305" s="15"/>
      <c r="FI305" s="15"/>
      <c r="FJ305" s="15"/>
      <c r="FK305" s="15"/>
      <c r="FL305" s="15"/>
      <c r="FM305" s="15"/>
      <c r="FN305" s="15"/>
      <c r="FO305" s="15"/>
      <c r="FP305" s="15"/>
      <c r="FQ305" s="15"/>
      <c r="FR305" s="15"/>
      <c r="FS305" s="15"/>
      <c r="FT305" s="15"/>
      <c r="FU305" s="15"/>
      <c r="FV305" s="15"/>
      <c r="FW305" s="15"/>
      <c r="FX305" s="15"/>
      <c r="FY305" s="15"/>
      <c r="FZ305" s="15"/>
      <c r="GA305" s="15"/>
      <c r="GB305" s="15"/>
      <c r="GC305" s="15"/>
      <c r="GD305" s="15"/>
      <c r="GE305" s="15"/>
      <c r="GF305" s="15"/>
      <c r="GG305" s="15"/>
      <c r="GH305" s="15"/>
      <c r="GI305" s="15"/>
      <c r="GJ305" s="15"/>
      <c r="GK305" s="15"/>
      <c r="GL305" s="15"/>
      <c r="GM305" s="15"/>
      <c r="GN305" s="15"/>
      <c r="GO305" s="15"/>
      <c r="GP305" s="15"/>
      <c r="GQ305" s="15"/>
      <c r="GR305" s="15"/>
      <c r="GS305" s="15"/>
      <c r="GT305" s="15"/>
      <c r="GU305" s="15"/>
      <c r="GV305" s="15"/>
      <c r="GW305" s="15"/>
      <c r="GX305" s="15"/>
      <c r="GY305" s="15"/>
      <c r="GZ305" s="15"/>
      <c r="HA305" s="15"/>
      <c r="HB305" s="15"/>
      <c r="HC305" s="15"/>
      <c r="HD305" s="15"/>
      <c r="HE305" s="15"/>
      <c r="HF305" s="15"/>
      <c r="HG305" s="15"/>
      <c r="HH305" s="15"/>
      <c r="HI305" s="15"/>
      <c r="HJ305" s="15"/>
      <c r="HK305" s="15"/>
      <c r="HL305" s="15"/>
      <c r="HM305" s="15"/>
      <c r="HN305" s="15"/>
      <c r="HO305" s="15"/>
      <c r="HP305" s="15"/>
      <c r="HQ305" s="15"/>
      <c r="HR305" s="15"/>
      <c r="HS305" s="15"/>
      <c r="HT305" s="15"/>
      <c r="HU305" s="15"/>
      <c r="HV305" s="15"/>
      <c r="HW305" s="15"/>
      <c r="HX305" s="15"/>
      <c r="HY305" s="15"/>
      <c r="HZ305" s="15"/>
      <c r="IA305" s="15"/>
      <c r="IB305" s="15"/>
      <c r="IC305" s="15"/>
      <c r="ID305" s="15"/>
      <c r="IE305" s="15"/>
      <c r="IF305" s="15"/>
      <c r="IG305" s="15"/>
      <c r="IH305" s="15"/>
      <c r="II305" s="15"/>
      <c r="IJ305" s="15"/>
      <c r="IK305" s="15"/>
      <c r="IL305" s="15"/>
      <c r="IM305" s="15"/>
      <c r="IN305" s="15"/>
      <c r="IO305" s="15"/>
      <c r="IP305" s="15"/>
      <c r="IQ305" s="15"/>
      <c r="IR305" s="15"/>
      <c r="IS305" s="15"/>
      <c r="IT305" s="15"/>
      <c r="IU305" s="15"/>
      <c r="IV305" s="15"/>
    </row>
    <row r="306" spans="1:256" s="119" customFormat="1" ht="12.75">
      <c r="A306" s="206"/>
      <c r="B306" s="216"/>
      <c r="C306" s="215" t="s">
        <v>385</v>
      </c>
      <c r="D306" s="207">
        <f>D292+D304</f>
        <v>5480</v>
      </c>
      <c r="E306" s="207">
        <f>E292+E304</f>
        <v>10885</v>
      </c>
      <c r="F306" s="207">
        <f>F292+F304</f>
        <v>4468</v>
      </c>
      <c r="G306" s="10">
        <f>G286+G304+G292</f>
        <v>61.79999381002032</v>
      </c>
      <c r="H306" s="123"/>
      <c r="I306" s="28"/>
      <c r="J306" s="28"/>
      <c r="K306" s="28"/>
      <c r="L306" s="28"/>
      <c r="M306" s="28"/>
      <c r="N306" s="28"/>
      <c r="O306" s="80"/>
      <c r="P306" s="80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  <c r="DX306" s="15"/>
      <c r="DY306" s="15"/>
      <c r="DZ306" s="15"/>
      <c r="EA306" s="15"/>
      <c r="EB306" s="15"/>
      <c r="EC306" s="15"/>
      <c r="ED306" s="15"/>
      <c r="EE306" s="15"/>
      <c r="EF306" s="15"/>
      <c r="EG306" s="15"/>
      <c r="EH306" s="15"/>
      <c r="EI306" s="15"/>
      <c r="EJ306" s="15"/>
      <c r="EK306" s="15"/>
      <c r="EL306" s="15"/>
      <c r="EM306" s="15"/>
      <c r="EN306" s="15"/>
      <c r="EO306" s="15"/>
      <c r="EP306" s="15"/>
      <c r="EQ306" s="15"/>
      <c r="ER306" s="15"/>
      <c r="ES306" s="15"/>
      <c r="ET306" s="15"/>
      <c r="EU306" s="15"/>
      <c r="EV306" s="15"/>
      <c r="EW306" s="15"/>
      <c r="EX306" s="15"/>
      <c r="EY306" s="15"/>
      <c r="EZ306" s="15"/>
      <c r="FA306" s="15"/>
      <c r="FB306" s="15"/>
      <c r="FC306" s="15"/>
      <c r="FD306" s="15"/>
      <c r="FE306" s="15"/>
      <c r="FF306" s="15"/>
      <c r="FG306" s="15"/>
      <c r="FH306" s="15"/>
      <c r="FI306" s="15"/>
      <c r="FJ306" s="15"/>
      <c r="FK306" s="15"/>
      <c r="FL306" s="15"/>
      <c r="FM306" s="15"/>
      <c r="FN306" s="15"/>
      <c r="FO306" s="15"/>
      <c r="FP306" s="15"/>
      <c r="FQ306" s="15"/>
      <c r="FR306" s="15"/>
      <c r="FS306" s="15"/>
      <c r="FT306" s="15"/>
      <c r="FU306" s="15"/>
      <c r="FV306" s="15"/>
      <c r="FW306" s="15"/>
      <c r="FX306" s="15"/>
      <c r="FY306" s="15"/>
      <c r="FZ306" s="15"/>
      <c r="GA306" s="15"/>
      <c r="GB306" s="15"/>
      <c r="GC306" s="15"/>
      <c r="GD306" s="15"/>
      <c r="GE306" s="15"/>
      <c r="GF306" s="15"/>
      <c r="GG306" s="15"/>
      <c r="GH306" s="15"/>
      <c r="GI306" s="15"/>
      <c r="GJ306" s="15"/>
      <c r="GK306" s="15"/>
      <c r="GL306" s="15"/>
      <c r="GM306" s="15"/>
      <c r="GN306" s="15"/>
      <c r="GO306" s="15"/>
      <c r="GP306" s="15"/>
      <c r="GQ306" s="15"/>
      <c r="GR306" s="15"/>
      <c r="GS306" s="15"/>
      <c r="GT306" s="15"/>
      <c r="GU306" s="15"/>
      <c r="GV306" s="15"/>
      <c r="GW306" s="15"/>
      <c r="GX306" s="15"/>
      <c r="GY306" s="15"/>
      <c r="GZ306" s="15"/>
      <c r="HA306" s="15"/>
      <c r="HB306" s="15"/>
      <c r="HC306" s="15"/>
      <c r="HD306" s="15"/>
      <c r="HE306" s="15"/>
      <c r="HF306" s="15"/>
      <c r="HG306" s="15"/>
      <c r="HH306" s="15"/>
      <c r="HI306" s="15"/>
      <c r="HJ306" s="15"/>
      <c r="HK306" s="15"/>
      <c r="HL306" s="15"/>
      <c r="HM306" s="15"/>
      <c r="HN306" s="15"/>
      <c r="HO306" s="15"/>
      <c r="HP306" s="15"/>
      <c r="HQ306" s="15"/>
      <c r="HR306" s="15"/>
      <c r="HS306" s="15"/>
      <c r="HT306" s="15"/>
      <c r="HU306" s="15"/>
      <c r="HV306" s="15"/>
      <c r="HW306" s="15"/>
      <c r="HX306" s="15"/>
      <c r="HY306" s="15"/>
      <c r="HZ306" s="15"/>
      <c r="IA306" s="15"/>
      <c r="IB306" s="15"/>
      <c r="IC306" s="15"/>
      <c r="ID306" s="15"/>
      <c r="IE306" s="15"/>
      <c r="IF306" s="15"/>
      <c r="IG306" s="15"/>
      <c r="IH306" s="15"/>
      <c r="II306" s="15"/>
      <c r="IJ306" s="15"/>
      <c r="IK306" s="15"/>
      <c r="IL306" s="15"/>
      <c r="IM306" s="15"/>
      <c r="IN306" s="15"/>
      <c r="IO306" s="15"/>
      <c r="IP306" s="15"/>
      <c r="IQ306" s="15"/>
      <c r="IR306" s="15"/>
      <c r="IS306" s="15"/>
      <c r="IT306" s="15"/>
      <c r="IU306" s="15"/>
      <c r="IV306" s="15"/>
    </row>
    <row r="307" spans="1:256" s="28" customFormat="1" ht="12.75">
      <c r="A307" s="252"/>
      <c r="B307" s="253"/>
      <c r="C307" s="254"/>
      <c r="D307" s="255"/>
      <c r="E307" s="256"/>
      <c r="F307" s="251"/>
      <c r="G307" s="250"/>
      <c r="H307" s="123"/>
      <c r="O307" s="80"/>
      <c r="P307" s="80"/>
      <c r="Q307" s="80"/>
      <c r="R307" s="80"/>
      <c r="S307" s="80"/>
      <c r="T307" s="80"/>
      <c r="U307" s="80"/>
      <c r="V307" s="80"/>
      <c r="W307" s="80"/>
      <c r="X307" s="80"/>
      <c r="Y307" s="80"/>
      <c r="Z307" s="80"/>
      <c r="AA307" s="80"/>
      <c r="AB307" s="80"/>
      <c r="AC307" s="80"/>
      <c r="AD307" s="80"/>
      <c r="AE307" s="80"/>
      <c r="AF307" s="80"/>
      <c r="AG307" s="80"/>
      <c r="AH307" s="80"/>
      <c r="AI307" s="80"/>
      <c r="AJ307" s="80"/>
      <c r="AK307" s="80"/>
      <c r="AL307" s="80"/>
      <c r="AM307" s="80"/>
      <c r="AN307" s="80"/>
      <c r="AO307" s="80"/>
      <c r="AP307" s="80"/>
      <c r="AQ307" s="80"/>
      <c r="AR307" s="80"/>
      <c r="AS307" s="80"/>
      <c r="AT307" s="80"/>
      <c r="AU307" s="80"/>
      <c r="AV307" s="80"/>
      <c r="AW307" s="80"/>
      <c r="AX307" s="80"/>
      <c r="AY307" s="80"/>
      <c r="AZ307" s="80"/>
      <c r="BA307" s="80"/>
      <c r="BB307" s="80"/>
      <c r="BC307" s="80"/>
      <c r="BD307" s="80"/>
      <c r="BE307" s="80"/>
      <c r="BF307" s="80"/>
      <c r="BG307" s="80"/>
      <c r="BH307" s="80"/>
      <c r="BI307" s="80"/>
      <c r="BJ307" s="80"/>
      <c r="BK307" s="80"/>
      <c r="BL307" s="80"/>
      <c r="BM307" s="80"/>
      <c r="BN307" s="80"/>
      <c r="BO307" s="80"/>
      <c r="BP307" s="80"/>
      <c r="BQ307" s="80"/>
      <c r="BR307" s="80"/>
      <c r="BS307" s="80"/>
      <c r="BT307" s="80"/>
      <c r="BU307" s="80"/>
      <c r="BV307" s="80"/>
      <c r="BW307" s="80"/>
      <c r="BX307" s="80"/>
      <c r="BY307" s="80"/>
      <c r="BZ307" s="80"/>
      <c r="CA307" s="80"/>
      <c r="CB307" s="80"/>
      <c r="CC307" s="80"/>
      <c r="CD307" s="80"/>
      <c r="CE307" s="80"/>
      <c r="CF307" s="80"/>
      <c r="CG307" s="80"/>
      <c r="CH307" s="80"/>
      <c r="CI307" s="80"/>
      <c r="CJ307" s="80"/>
      <c r="CK307" s="80"/>
      <c r="CL307" s="80"/>
      <c r="CM307" s="80"/>
      <c r="CN307" s="80"/>
      <c r="CO307" s="80"/>
      <c r="CP307" s="80"/>
      <c r="CQ307" s="80"/>
      <c r="CR307" s="80"/>
      <c r="CS307" s="80"/>
      <c r="CT307" s="80"/>
      <c r="CU307" s="80"/>
      <c r="CV307" s="80"/>
      <c r="CW307" s="80"/>
      <c r="CX307" s="80"/>
      <c r="CY307" s="80"/>
      <c r="CZ307" s="80"/>
      <c r="DA307" s="80"/>
      <c r="DB307" s="80"/>
      <c r="DC307" s="80"/>
      <c r="DD307" s="80"/>
      <c r="DE307" s="80"/>
      <c r="DF307" s="80"/>
      <c r="DG307" s="80"/>
      <c r="DH307" s="80"/>
      <c r="DI307" s="80"/>
      <c r="DJ307" s="80"/>
      <c r="DK307" s="80"/>
      <c r="DL307" s="80"/>
      <c r="DM307" s="80"/>
      <c r="DN307" s="80"/>
      <c r="DO307" s="80"/>
      <c r="DP307" s="80"/>
      <c r="DQ307" s="80"/>
      <c r="DR307" s="80"/>
      <c r="DS307" s="80"/>
      <c r="DT307" s="80"/>
      <c r="DU307" s="80"/>
      <c r="DV307" s="80"/>
      <c r="DW307" s="80"/>
      <c r="DX307" s="80"/>
      <c r="DY307" s="80"/>
      <c r="DZ307" s="80"/>
      <c r="EA307" s="80"/>
      <c r="EB307" s="80"/>
      <c r="EC307" s="80"/>
      <c r="ED307" s="80"/>
      <c r="EE307" s="80"/>
      <c r="EF307" s="80"/>
      <c r="EG307" s="80"/>
      <c r="EH307" s="80"/>
      <c r="EI307" s="80"/>
      <c r="EJ307" s="80"/>
      <c r="EK307" s="80"/>
      <c r="EL307" s="80"/>
      <c r="EM307" s="80"/>
      <c r="EN307" s="80"/>
      <c r="EO307" s="80"/>
      <c r="EP307" s="80"/>
      <c r="EQ307" s="80"/>
      <c r="ER307" s="80"/>
      <c r="ES307" s="80"/>
      <c r="ET307" s="80"/>
      <c r="EU307" s="80"/>
      <c r="EV307" s="80"/>
      <c r="EW307" s="80"/>
      <c r="EX307" s="80"/>
      <c r="EY307" s="80"/>
      <c r="EZ307" s="80"/>
      <c r="FA307" s="80"/>
      <c r="FB307" s="80"/>
      <c r="FC307" s="80"/>
      <c r="FD307" s="80"/>
      <c r="FE307" s="80"/>
      <c r="FF307" s="80"/>
      <c r="FG307" s="80"/>
      <c r="FH307" s="80"/>
      <c r="FI307" s="80"/>
      <c r="FJ307" s="80"/>
      <c r="FK307" s="80"/>
      <c r="FL307" s="80"/>
      <c r="FM307" s="80"/>
      <c r="FN307" s="80"/>
      <c r="FO307" s="80"/>
      <c r="FP307" s="80"/>
      <c r="FQ307" s="80"/>
      <c r="FR307" s="80"/>
      <c r="FS307" s="80"/>
      <c r="FT307" s="80"/>
      <c r="FU307" s="80"/>
      <c r="FV307" s="80"/>
      <c r="FW307" s="80"/>
      <c r="FX307" s="80"/>
      <c r="FY307" s="80"/>
      <c r="FZ307" s="80"/>
      <c r="GA307" s="80"/>
      <c r="GB307" s="80"/>
      <c r="GC307" s="80"/>
      <c r="GD307" s="80"/>
      <c r="GE307" s="80"/>
      <c r="GF307" s="80"/>
      <c r="GG307" s="80"/>
      <c r="GH307" s="80"/>
      <c r="GI307" s="80"/>
      <c r="GJ307" s="80"/>
      <c r="GK307" s="80"/>
      <c r="GL307" s="80"/>
      <c r="GM307" s="80"/>
      <c r="GN307" s="80"/>
      <c r="GO307" s="80"/>
      <c r="GP307" s="80"/>
      <c r="GQ307" s="80"/>
      <c r="GR307" s="80"/>
      <c r="GS307" s="80"/>
      <c r="GT307" s="80"/>
      <c r="GU307" s="80"/>
      <c r="GV307" s="80"/>
      <c r="GW307" s="80"/>
      <c r="GX307" s="80"/>
      <c r="GY307" s="80"/>
      <c r="GZ307" s="80"/>
      <c r="HA307" s="80"/>
      <c r="HB307" s="80"/>
      <c r="HC307" s="80"/>
      <c r="HD307" s="80"/>
      <c r="HE307" s="80"/>
      <c r="HF307" s="80"/>
      <c r="HG307" s="80"/>
      <c r="HH307" s="80"/>
      <c r="HI307" s="80"/>
      <c r="HJ307" s="80"/>
      <c r="HK307" s="80"/>
      <c r="HL307" s="80"/>
      <c r="HM307" s="80"/>
      <c r="HN307" s="80"/>
      <c r="HO307" s="80"/>
      <c r="HP307" s="80"/>
      <c r="HQ307" s="80"/>
      <c r="HR307" s="80"/>
      <c r="HS307" s="80"/>
      <c r="HT307" s="80"/>
      <c r="HU307" s="80"/>
      <c r="HV307" s="80"/>
      <c r="HW307" s="80"/>
      <c r="HX307" s="80"/>
      <c r="HY307" s="80"/>
      <c r="HZ307" s="80"/>
      <c r="IA307" s="80"/>
      <c r="IB307" s="80"/>
      <c r="IC307" s="80"/>
      <c r="ID307" s="80"/>
      <c r="IE307" s="80"/>
      <c r="IF307" s="80"/>
      <c r="IG307" s="80"/>
      <c r="IH307" s="80"/>
      <c r="II307" s="80"/>
      <c r="IJ307" s="80"/>
      <c r="IK307" s="80"/>
      <c r="IL307" s="80"/>
      <c r="IM307" s="80"/>
      <c r="IN307" s="80"/>
      <c r="IO307" s="80"/>
      <c r="IP307" s="80"/>
      <c r="IQ307" s="80"/>
      <c r="IR307" s="80"/>
      <c r="IS307" s="80"/>
      <c r="IT307" s="80"/>
      <c r="IU307" s="80"/>
      <c r="IV307" s="80"/>
    </row>
    <row r="308" spans="1:256" s="28" customFormat="1" ht="15.75">
      <c r="A308" s="72" t="s">
        <v>160</v>
      </c>
      <c r="D308" s="80"/>
      <c r="E308" s="80"/>
      <c r="F308" s="80"/>
      <c r="O308" s="80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  <c r="DX308" s="15"/>
      <c r="DY308" s="15"/>
      <c r="DZ308" s="15"/>
      <c r="EA308" s="15"/>
      <c r="EB308" s="15"/>
      <c r="EC308" s="15"/>
      <c r="ED308" s="15"/>
      <c r="EE308" s="15"/>
      <c r="EF308" s="15"/>
      <c r="EG308" s="15"/>
      <c r="EH308" s="15"/>
      <c r="EI308" s="15"/>
      <c r="EJ308" s="15"/>
      <c r="EK308" s="15"/>
      <c r="EL308" s="15"/>
      <c r="EM308" s="15"/>
      <c r="EN308" s="15"/>
      <c r="EO308" s="15"/>
      <c r="EP308" s="15"/>
      <c r="EQ308" s="15"/>
      <c r="ER308" s="15"/>
      <c r="ES308" s="15"/>
      <c r="ET308" s="15"/>
      <c r="EU308" s="15"/>
      <c r="EV308" s="15"/>
      <c r="EW308" s="15"/>
      <c r="EX308" s="15"/>
      <c r="EY308" s="15"/>
      <c r="EZ308" s="15"/>
      <c r="FA308" s="15"/>
      <c r="FB308" s="15"/>
      <c r="FC308" s="15"/>
      <c r="FD308" s="15"/>
      <c r="FE308" s="15"/>
      <c r="FF308" s="15"/>
      <c r="FG308" s="15"/>
      <c r="FH308" s="15"/>
      <c r="FI308" s="15"/>
      <c r="FJ308" s="15"/>
      <c r="FK308" s="15"/>
      <c r="FL308" s="15"/>
      <c r="FM308" s="15"/>
      <c r="FN308" s="15"/>
      <c r="FO308" s="15"/>
      <c r="FP308" s="15"/>
      <c r="FQ308" s="15"/>
      <c r="FR308" s="15"/>
      <c r="FS308" s="15"/>
      <c r="FT308" s="15"/>
      <c r="FU308" s="15"/>
      <c r="FV308" s="15"/>
      <c r="FW308" s="15"/>
      <c r="FX308" s="15"/>
      <c r="FY308" s="15"/>
      <c r="FZ308" s="15"/>
      <c r="GA308" s="15"/>
      <c r="GB308" s="15"/>
      <c r="GC308" s="15"/>
      <c r="GD308" s="15"/>
      <c r="GE308" s="15"/>
      <c r="GF308" s="15"/>
      <c r="GG308" s="15"/>
      <c r="GH308" s="15"/>
      <c r="GI308" s="15"/>
      <c r="GJ308" s="15"/>
      <c r="GK308" s="15"/>
      <c r="GL308" s="15"/>
      <c r="GM308" s="15"/>
      <c r="GN308" s="15"/>
      <c r="GO308" s="15"/>
      <c r="GP308" s="15"/>
      <c r="GQ308" s="15"/>
      <c r="GR308" s="15"/>
      <c r="GS308" s="15"/>
      <c r="GT308" s="15"/>
      <c r="GU308" s="15"/>
      <c r="GV308" s="15"/>
      <c r="GW308" s="15"/>
      <c r="GX308" s="15"/>
      <c r="GY308" s="15"/>
      <c r="GZ308" s="15"/>
      <c r="HA308" s="15"/>
      <c r="HB308" s="15"/>
      <c r="HC308" s="15"/>
      <c r="HD308" s="15"/>
      <c r="HE308" s="15"/>
      <c r="HF308" s="15"/>
      <c r="HG308" s="15"/>
      <c r="HH308" s="15"/>
      <c r="HI308" s="15"/>
      <c r="HJ308" s="15"/>
      <c r="HK308" s="15"/>
      <c r="HL308" s="15"/>
      <c r="HM308" s="15"/>
      <c r="HN308" s="15"/>
      <c r="HO308" s="15"/>
      <c r="HP308" s="15"/>
      <c r="HQ308" s="15"/>
      <c r="HR308" s="15"/>
      <c r="HS308" s="15"/>
      <c r="HT308" s="15"/>
      <c r="HU308" s="15"/>
      <c r="HV308" s="15"/>
      <c r="HW308" s="15"/>
      <c r="HX308" s="15"/>
      <c r="HY308" s="15"/>
      <c r="HZ308" s="15"/>
      <c r="IA308" s="15"/>
      <c r="IB308" s="15"/>
      <c r="IC308" s="15"/>
      <c r="ID308" s="15"/>
      <c r="IE308" s="15"/>
      <c r="IF308" s="15"/>
      <c r="IG308" s="15"/>
      <c r="IH308" s="15"/>
      <c r="II308" s="15"/>
      <c r="IJ308" s="15"/>
      <c r="IK308" s="15"/>
      <c r="IL308" s="15"/>
      <c r="IM308" s="15"/>
      <c r="IN308" s="15"/>
      <c r="IO308" s="15"/>
      <c r="IP308" s="15"/>
      <c r="IQ308" s="15"/>
      <c r="IR308" s="15"/>
      <c r="IS308" s="15"/>
      <c r="IT308" s="15"/>
      <c r="IU308" s="15"/>
      <c r="IV308" s="15"/>
    </row>
    <row r="309" spans="2:256" s="28" customFormat="1" ht="12.75">
      <c r="B309"/>
      <c r="C309"/>
      <c r="D309" s="15"/>
      <c r="E309" s="15"/>
      <c r="F309" s="15"/>
      <c r="G309"/>
      <c r="O309" s="80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  <c r="DX309" s="15"/>
      <c r="DY309" s="15"/>
      <c r="DZ309" s="15"/>
      <c r="EA309" s="15"/>
      <c r="EB309" s="15"/>
      <c r="EC309" s="15"/>
      <c r="ED309" s="15"/>
      <c r="EE309" s="15"/>
      <c r="EF309" s="15"/>
      <c r="EG309" s="15"/>
      <c r="EH309" s="15"/>
      <c r="EI309" s="15"/>
      <c r="EJ309" s="15"/>
      <c r="EK309" s="15"/>
      <c r="EL309" s="15"/>
      <c r="EM309" s="15"/>
      <c r="EN309" s="15"/>
      <c r="EO309" s="15"/>
      <c r="EP309" s="15"/>
      <c r="EQ309" s="15"/>
      <c r="ER309" s="15"/>
      <c r="ES309" s="15"/>
      <c r="ET309" s="15"/>
      <c r="EU309" s="15"/>
      <c r="EV309" s="15"/>
      <c r="EW309" s="15"/>
      <c r="EX309" s="15"/>
      <c r="EY309" s="15"/>
      <c r="EZ309" s="15"/>
      <c r="FA309" s="15"/>
      <c r="FB309" s="15"/>
      <c r="FC309" s="15"/>
      <c r="FD309" s="15"/>
      <c r="FE309" s="15"/>
      <c r="FF309" s="15"/>
      <c r="FG309" s="15"/>
      <c r="FH309" s="15"/>
      <c r="FI309" s="15"/>
      <c r="FJ309" s="15"/>
      <c r="FK309" s="15"/>
      <c r="FL309" s="15"/>
      <c r="FM309" s="15"/>
      <c r="FN309" s="15"/>
      <c r="FO309" s="15"/>
      <c r="FP309" s="15"/>
      <c r="FQ309" s="15"/>
      <c r="FR309" s="15"/>
      <c r="FS309" s="15"/>
      <c r="FT309" s="15"/>
      <c r="FU309" s="15"/>
      <c r="FV309" s="15"/>
      <c r="FW309" s="15"/>
      <c r="FX309" s="15"/>
      <c r="FY309" s="15"/>
      <c r="FZ309" s="15"/>
      <c r="GA309" s="15"/>
      <c r="GB309" s="15"/>
      <c r="GC309" s="15"/>
      <c r="GD309" s="15"/>
      <c r="GE309" s="15"/>
      <c r="GF309" s="15"/>
      <c r="GG309" s="15"/>
      <c r="GH309" s="15"/>
      <c r="GI309" s="15"/>
      <c r="GJ309" s="15"/>
      <c r="GK309" s="15"/>
      <c r="GL309" s="15"/>
      <c r="GM309" s="15"/>
      <c r="GN309" s="15"/>
      <c r="GO309" s="15"/>
      <c r="GP309" s="15"/>
      <c r="GQ309" s="15"/>
      <c r="GR309" s="15"/>
      <c r="GS309" s="15"/>
      <c r="GT309" s="15"/>
      <c r="GU309" s="15"/>
      <c r="GV309" s="15"/>
      <c r="GW309" s="15"/>
      <c r="GX309" s="15"/>
      <c r="GY309" s="15"/>
      <c r="GZ309" s="15"/>
      <c r="HA309" s="15"/>
      <c r="HB309" s="15"/>
      <c r="HC309" s="15"/>
      <c r="HD309" s="15"/>
      <c r="HE309" s="15"/>
      <c r="HF309" s="15"/>
      <c r="HG309" s="15"/>
      <c r="HH309" s="15"/>
      <c r="HI309" s="15"/>
      <c r="HJ309" s="15"/>
      <c r="HK309" s="15"/>
      <c r="HL309" s="15"/>
      <c r="HM309" s="15"/>
      <c r="HN309" s="15"/>
      <c r="HO309" s="15"/>
      <c r="HP309" s="15"/>
      <c r="HQ309" s="15"/>
      <c r="HR309" s="15"/>
      <c r="HS309" s="15"/>
      <c r="HT309" s="15"/>
      <c r="HU309" s="15"/>
      <c r="HV309" s="15"/>
      <c r="HW309" s="15"/>
      <c r="HX309" s="15"/>
      <c r="HY309" s="15"/>
      <c r="HZ309" s="15"/>
      <c r="IA309" s="15"/>
      <c r="IB309" s="15"/>
      <c r="IC309" s="15"/>
      <c r="ID309" s="15"/>
      <c r="IE309" s="15"/>
      <c r="IF309" s="15"/>
      <c r="IG309" s="15"/>
      <c r="IH309" s="15"/>
      <c r="II309" s="15"/>
      <c r="IJ309" s="15"/>
      <c r="IK309" s="15"/>
      <c r="IL309" s="15"/>
      <c r="IM309" s="15"/>
      <c r="IN309" s="15"/>
      <c r="IO309" s="15"/>
      <c r="IP309" s="15"/>
      <c r="IQ309" s="15"/>
      <c r="IR309" s="15"/>
      <c r="IS309" s="15"/>
      <c r="IT309" s="15"/>
      <c r="IU309" s="15"/>
      <c r="IV309" s="15"/>
    </row>
    <row r="310" spans="1:15" ht="13.5" customHeight="1">
      <c r="A310" s="63" t="s">
        <v>1103</v>
      </c>
      <c r="O310" s="80"/>
    </row>
    <row r="311" spans="1:15" ht="13.5" customHeight="1">
      <c r="A311" s="63"/>
      <c r="O311" s="80"/>
    </row>
    <row r="312" spans="1:15" ht="25.5" customHeight="1">
      <c r="A312" s="7" t="s">
        <v>1006</v>
      </c>
      <c r="B312" s="7" t="s">
        <v>1007</v>
      </c>
      <c r="C312" s="5" t="s">
        <v>1008</v>
      </c>
      <c r="D312" s="51" t="s">
        <v>50</v>
      </c>
      <c r="E312" s="58" t="s">
        <v>52</v>
      </c>
      <c r="F312" s="5" t="s">
        <v>978</v>
      </c>
      <c r="G312" s="50" t="s">
        <v>53</v>
      </c>
      <c r="O312" s="80"/>
    </row>
    <row r="313" spans="1:15" ht="15" customHeight="1">
      <c r="A313" s="145" t="s">
        <v>1114</v>
      </c>
      <c r="B313" s="141">
        <v>3635</v>
      </c>
      <c r="C313" s="132" t="s">
        <v>675</v>
      </c>
      <c r="D313" s="218">
        <v>300</v>
      </c>
      <c r="E313" s="298">
        <v>300</v>
      </c>
      <c r="F313" s="298">
        <v>0</v>
      </c>
      <c r="G313" s="174">
        <v>0</v>
      </c>
      <c r="O313" s="80"/>
    </row>
    <row r="314" spans="1:7" ht="12.75">
      <c r="A314" s="197"/>
      <c r="B314" s="214"/>
      <c r="C314" s="213" t="s">
        <v>383</v>
      </c>
      <c r="D314" s="198">
        <f>D313</f>
        <v>300</v>
      </c>
      <c r="E314" s="199">
        <f>E313</f>
        <v>300</v>
      </c>
      <c r="F314" s="230">
        <f>F313</f>
        <v>0</v>
      </c>
      <c r="G314" s="110">
        <v>0</v>
      </c>
    </row>
    <row r="315" spans="1:7" ht="12.75">
      <c r="A315" s="16"/>
      <c r="B315" s="67"/>
      <c r="C315" s="201"/>
      <c r="D315" s="202"/>
      <c r="E315" s="203"/>
      <c r="F315" s="204"/>
      <c r="G315" s="30"/>
    </row>
    <row r="316" spans="1:6" ht="13.5" customHeight="1">
      <c r="A316" s="74" t="s">
        <v>1108</v>
      </c>
      <c r="D316" s="80"/>
      <c r="E316" s="80"/>
      <c r="F316" s="80"/>
    </row>
    <row r="317" spans="1:6" ht="12.75">
      <c r="A317" s="74"/>
      <c r="D317" s="80"/>
      <c r="E317" s="80"/>
      <c r="F317" s="80"/>
    </row>
    <row r="318" spans="1:7" ht="25.5" customHeight="1">
      <c r="A318" s="7" t="s">
        <v>1006</v>
      </c>
      <c r="B318" s="7" t="s">
        <v>1007</v>
      </c>
      <c r="C318" s="5" t="s">
        <v>1008</v>
      </c>
      <c r="D318" s="51" t="s">
        <v>50</v>
      </c>
      <c r="E318" s="58" t="s">
        <v>52</v>
      </c>
      <c r="F318" s="5" t="s">
        <v>978</v>
      </c>
      <c r="G318" s="50" t="s">
        <v>53</v>
      </c>
    </row>
    <row r="319" spans="1:7" ht="15" customHeight="1">
      <c r="A319" s="145">
        <v>70</v>
      </c>
      <c r="B319" s="141">
        <v>3635</v>
      </c>
      <c r="C319" s="378" t="s">
        <v>1047</v>
      </c>
      <c r="D319" s="218">
        <v>10100</v>
      </c>
      <c r="E319" s="298">
        <v>10069</v>
      </c>
      <c r="F319" s="298">
        <v>1587</v>
      </c>
      <c r="G319" s="174">
        <f>F319/E319*100</f>
        <v>15.76124739298838</v>
      </c>
    </row>
    <row r="320" spans="1:7" ht="25.5" customHeight="1">
      <c r="A320" s="145" t="s">
        <v>1114</v>
      </c>
      <c r="B320" s="141">
        <v>3635</v>
      </c>
      <c r="C320" s="132" t="s">
        <v>508</v>
      </c>
      <c r="D320" s="218">
        <v>2500</v>
      </c>
      <c r="E320" s="298">
        <v>2111</v>
      </c>
      <c r="F320" s="298">
        <v>1053</v>
      </c>
      <c r="G320" s="174">
        <f>F320/E320*100</f>
        <v>49.88157271435339</v>
      </c>
    </row>
    <row r="321" spans="1:7" ht="12.75">
      <c r="A321" s="197"/>
      <c r="B321" s="214"/>
      <c r="C321" s="213" t="s">
        <v>384</v>
      </c>
      <c r="D321" s="198">
        <f>SUM(D319:D320)</f>
        <v>12600</v>
      </c>
      <c r="E321" s="199">
        <f>SUM(E319:E320)</f>
        <v>12180</v>
      </c>
      <c r="F321" s="230">
        <f>SUM(F319:F320)</f>
        <v>2640</v>
      </c>
      <c r="G321" s="110">
        <f>F321/E321*100</f>
        <v>21.67487684729064</v>
      </c>
    </row>
    <row r="322" spans="1:7" ht="12.75">
      <c r="A322" s="16"/>
      <c r="B322" s="67"/>
      <c r="C322" s="201"/>
      <c r="D322" s="202"/>
      <c r="E322" s="203"/>
      <c r="F322" s="204"/>
      <c r="G322" s="205"/>
    </row>
    <row r="323" spans="1:256" s="119" customFormat="1" ht="12.75">
      <c r="A323" s="206"/>
      <c r="B323" s="216"/>
      <c r="C323" s="215" t="s">
        <v>385</v>
      </c>
      <c r="D323" s="207">
        <f>D321+D314</f>
        <v>12900</v>
      </c>
      <c r="E323" s="208">
        <f>E314+E321</f>
        <v>12480</v>
      </c>
      <c r="F323" s="209">
        <f>F314+F321</f>
        <v>2640</v>
      </c>
      <c r="G323" s="26">
        <f>F323/E323*100</f>
        <v>21.153846153846153</v>
      </c>
      <c r="H323" s="123"/>
      <c r="I323" s="28"/>
      <c r="J323" s="28"/>
      <c r="K323" s="28"/>
      <c r="L323" s="28"/>
      <c r="M323" s="28"/>
      <c r="N323" s="28"/>
      <c r="O323" s="80"/>
      <c r="P323" s="80"/>
      <c r="Q323" s="149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  <c r="DX323" s="15"/>
      <c r="DY323" s="15"/>
      <c r="DZ323" s="15"/>
      <c r="EA323" s="15"/>
      <c r="EB323" s="15"/>
      <c r="EC323" s="15"/>
      <c r="ED323" s="15"/>
      <c r="EE323" s="15"/>
      <c r="EF323" s="15"/>
      <c r="EG323" s="15"/>
      <c r="EH323" s="15"/>
      <c r="EI323" s="15"/>
      <c r="EJ323" s="15"/>
      <c r="EK323" s="15"/>
      <c r="EL323" s="15"/>
      <c r="EM323" s="15"/>
      <c r="EN323" s="15"/>
      <c r="EO323" s="15"/>
      <c r="EP323" s="15"/>
      <c r="EQ323" s="15"/>
      <c r="ER323" s="15"/>
      <c r="ES323" s="15"/>
      <c r="ET323" s="15"/>
      <c r="EU323" s="15"/>
      <c r="EV323" s="15"/>
      <c r="EW323" s="15"/>
      <c r="EX323" s="15"/>
      <c r="EY323" s="15"/>
      <c r="EZ323" s="15"/>
      <c r="FA323" s="15"/>
      <c r="FB323" s="15"/>
      <c r="FC323" s="15"/>
      <c r="FD323" s="15"/>
      <c r="FE323" s="15"/>
      <c r="FF323" s="15"/>
      <c r="FG323" s="15"/>
      <c r="FH323" s="15"/>
      <c r="FI323" s="15"/>
      <c r="FJ323" s="15"/>
      <c r="FK323" s="15"/>
      <c r="FL323" s="15"/>
      <c r="FM323" s="15"/>
      <c r="FN323" s="15"/>
      <c r="FO323" s="15"/>
      <c r="FP323" s="15"/>
      <c r="FQ323" s="15"/>
      <c r="FR323" s="15"/>
      <c r="FS323" s="15"/>
      <c r="FT323" s="15"/>
      <c r="FU323" s="15"/>
      <c r="FV323" s="15"/>
      <c r="FW323" s="15"/>
      <c r="FX323" s="15"/>
      <c r="FY323" s="15"/>
      <c r="FZ323" s="15"/>
      <c r="GA323" s="15"/>
      <c r="GB323" s="15"/>
      <c r="GC323" s="15"/>
      <c r="GD323" s="15"/>
      <c r="GE323" s="15"/>
      <c r="GF323" s="15"/>
      <c r="GG323" s="15"/>
      <c r="GH323" s="15"/>
      <c r="GI323" s="15"/>
      <c r="GJ323" s="15"/>
      <c r="GK323" s="15"/>
      <c r="GL323" s="15"/>
      <c r="GM323" s="15"/>
      <c r="GN323" s="15"/>
      <c r="GO323" s="15"/>
      <c r="GP323" s="15"/>
      <c r="GQ323" s="15"/>
      <c r="GR323" s="15"/>
      <c r="GS323" s="15"/>
      <c r="GT323" s="15"/>
      <c r="GU323" s="15"/>
      <c r="GV323" s="15"/>
      <c r="GW323" s="15"/>
      <c r="GX323" s="15"/>
      <c r="GY323" s="15"/>
      <c r="GZ323" s="15"/>
      <c r="HA323" s="15"/>
      <c r="HB323" s="15"/>
      <c r="HC323" s="15"/>
      <c r="HD323" s="15"/>
      <c r="HE323" s="15"/>
      <c r="HF323" s="15"/>
      <c r="HG323" s="15"/>
      <c r="HH323" s="15"/>
      <c r="HI323" s="15"/>
      <c r="HJ323" s="15"/>
      <c r="HK323" s="15"/>
      <c r="HL323" s="15"/>
      <c r="HM323" s="15"/>
      <c r="HN323" s="15"/>
      <c r="HO323" s="15"/>
      <c r="HP323" s="15"/>
      <c r="HQ323" s="15"/>
      <c r="HR323" s="15"/>
      <c r="HS323" s="15"/>
      <c r="HT323" s="15"/>
      <c r="HU323" s="15"/>
      <c r="HV323" s="15"/>
      <c r="HW323" s="15"/>
      <c r="HX323" s="15"/>
      <c r="HY323" s="15"/>
      <c r="HZ323" s="15"/>
      <c r="IA323" s="15"/>
      <c r="IB323" s="15"/>
      <c r="IC323" s="15"/>
      <c r="ID323" s="15"/>
      <c r="IE323" s="15"/>
      <c r="IF323" s="15"/>
      <c r="IG323" s="15"/>
      <c r="IH323" s="15"/>
      <c r="II323" s="15"/>
      <c r="IJ323" s="15"/>
      <c r="IK323" s="15"/>
      <c r="IL323" s="15"/>
      <c r="IM323" s="15"/>
      <c r="IN323" s="15"/>
      <c r="IO323" s="15"/>
      <c r="IP323" s="15"/>
      <c r="IQ323" s="15"/>
      <c r="IR323" s="15"/>
      <c r="IS323" s="15"/>
      <c r="IT323" s="15"/>
      <c r="IU323" s="15"/>
      <c r="IV323" s="15"/>
    </row>
    <row r="324" ht="12.75">
      <c r="D324" s="80"/>
    </row>
    <row r="325" spans="1:256" s="28" customFormat="1" ht="15.75">
      <c r="A325" s="72" t="s">
        <v>155</v>
      </c>
      <c r="D325" s="80"/>
      <c r="E325" s="80"/>
      <c r="F325" s="80"/>
      <c r="O325" s="80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  <c r="DX325" s="15"/>
      <c r="DY325" s="15"/>
      <c r="DZ325" s="15"/>
      <c r="EA325" s="15"/>
      <c r="EB325" s="15"/>
      <c r="EC325" s="15"/>
      <c r="ED325" s="15"/>
      <c r="EE325" s="15"/>
      <c r="EF325" s="15"/>
      <c r="EG325" s="15"/>
      <c r="EH325" s="15"/>
      <c r="EI325" s="15"/>
      <c r="EJ325" s="15"/>
      <c r="EK325" s="15"/>
      <c r="EL325" s="15"/>
      <c r="EM325" s="15"/>
      <c r="EN325" s="15"/>
      <c r="EO325" s="15"/>
      <c r="EP325" s="15"/>
      <c r="EQ325" s="15"/>
      <c r="ER325" s="15"/>
      <c r="ES325" s="15"/>
      <c r="ET325" s="15"/>
      <c r="EU325" s="15"/>
      <c r="EV325" s="15"/>
      <c r="EW325" s="15"/>
      <c r="EX325" s="15"/>
      <c r="EY325" s="15"/>
      <c r="EZ325" s="15"/>
      <c r="FA325" s="15"/>
      <c r="FB325" s="15"/>
      <c r="FC325" s="15"/>
      <c r="FD325" s="15"/>
      <c r="FE325" s="15"/>
      <c r="FF325" s="15"/>
      <c r="FG325" s="15"/>
      <c r="FH325" s="15"/>
      <c r="FI325" s="15"/>
      <c r="FJ325" s="15"/>
      <c r="FK325" s="15"/>
      <c r="FL325" s="15"/>
      <c r="FM325" s="15"/>
      <c r="FN325" s="15"/>
      <c r="FO325" s="15"/>
      <c r="FP325" s="15"/>
      <c r="FQ325" s="15"/>
      <c r="FR325" s="15"/>
      <c r="FS325" s="15"/>
      <c r="FT325" s="15"/>
      <c r="FU325" s="15"/>
      <c r="FV325" s="15"/>
      <c r="FW325" s="15"/>
      <c r="FX325" s="15"/>
      <c r="FY325" s="15"/>
      <c r="FZ325" s="15"/>
      <c r="GA325" s="15"/>
      <c r="GB325" s="15"/>
      <c r="GC325" s="15"/>
      <c r="GD325" s="15"/>
      <c r="GE325" s="15"/>
      <c r="GF325" s="15"/>
      <c r="GG325" s="15"/>
      <c r="GH325" s="15"/>
      <c r="GI325" s="15"/>
      <c r="GJ325" s="15"/>
      <c r="GK325" s="15"/>
      <c r="GL325" s="15"/>
      <c r="GM325" s="15"/>
      <c r="GN325" s="15"/>
      <c r="GO325" s="15"/>
      <c r="GP325" s="15"/>
      <c r="GQ325" s="15"/>
      <c r="GR325" s="15"/>
      <c r="GS325" s="15"/>
      <c r="GT325" s="15"/>
      <c r="GU325" s="15"/>
      <c r="GV325" s="15"/>
      <c r="GW325" s="15"/>
      <c r="GX325" s="15"/>
      <c r="GY325" s="15"/>
      <c r="GZ325" s="15"/>
      <c r="HA325" s="15"/>
      <c r="HB325" s="15"/>
      <c r="HC325" s="15"/>
      <c r="HD325" s="15"/>
      <c r="HE325" s="15"/>
      <c r="HF325" s="15"/>
      <c r="HG325" s="15"/>
      <c r="HH325" s="15"/>
      <c r="HI325" s="15"/>
      <c r="HJ325" s="15"/>
      <c r="HK325" s="15"/>
      <c r="HL325" s="15"/>
      <c r="HM325" s="15"/>
      <c r="HN325" s="15"/>
      <c r="HO325" s="15"/>
      <c r="HP325" s="15"/>
      <c r="HQ325" s="15"/>
      <c r="HR325" s="15"/>
      <c r="HS325" s="15"/>
      <c r="HT325" s="15"/>
      <c r="HU325" s="15"/>
      <c r="HV325" s="15"/>
      <c r="HW325" s="15"/>
      <c r="HX325" s="15"/>
      <c r="HY325" s="15"/>
      <c r="HZ325" s="15"/>
      <c r="IA325" s="15"/>
      <c r="IB325" s="15"/>
      <c r="IC325" s="15"/>
      <c r="ID325" s="15"/>
      <c r="IE325" s="15"/>
      <c r="IF325" s="15"/>
      <c r="IG325" s="15"/>
      <c r="IH325" s="15"/>
      <c r="II325" s="15"/>
      <c r="IJ325" s="15"/>
      <c r="IK325" s="15"/>
      <c r="IL325" s="15"/>
      <c r="IM325" s="15"/>
      <c r="IN325" s="15"/>
      <c r="IO325" s="15"/>
      <c r="IP325" s="15"/>
      <c r="IQ325" s="15"/>
      <c r="IR325" s="15"/>
      <c r="IS325" s="15"/>
      <c r="IT325" s="15"/>
      <c r="IU325" s="15"/>
      <c r="IV325" s="15"/>
    </row>
    <row r="326" spans="2:256" s="28" customFormat="1" ht="12.75">
      <c r="B326"/>
      <c r="C326"/>
      <c r="D326" s="15"/>
      <c r="E326" s="15"/>
      <c r="F326" s="15"/>
      <c r="G326"/>
      <c r="O326" s="80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  <c r="DX326" s="15"/>
      <c r="DY326" s="15"/>
      <c r="DZ326" s="15"/>
      <c r="EA326" s="15"/>
      <c r="EB326" s="15"/>
      <c r="EC326" s="15"/>
      <c r="ED326" s="15"/>
      <c r="EE326" s="15"/>
      <c r="EF326" s="15"/>
      <c r="EG326" s="15"/>
      <c r="EH326" s="15"/>
      <c r="EI326" s="15"/>
      <c r="EJ326" s="15"/>
      <c r="EK326" s="15"/>
      <c r="EL326" s="15"/>
      <c r="EM326" s="15"/>
      <c r="EN326" s="15"/>
      <c r="EO326" s="15"/>
      <c r="EP326" s="15"/>
      <c r="EQ326" s="15"/>
      <c r="ER326" s="15"/>
      <c r="ES326" s="15"/>
      <c r="ET326" s="15"/>
      <c r="EU326" s="15"/>
      <c r="EV326" s="15"/>
      <c r="EW326" s="15"/>
      <c r="EX326" s="15"/>
      <c r="EY326" s="15"/>
      <c r="EZ326" s="15"/>
      <c r="FA326" s="15"/>
      <c r="FB326" s="15"/>
      <c r="FC326" s="15"/>
      <c r="FD326" s="15"/>
      <c r="FE326" s="15"/>
      <c r="FF326" s="15"/>
      <c r="FG326" s="15"/>
      <c r="FH326" s="15"/>
      <c r="FI326" s="15"/>
      <c r="FJ326" s="15"/>
      <c r="FK326" s="15"/>
      <c r="FL326" s="15"/>
      <c r="FM326" s="15"/>
      <c r="FN326" s="15"/>
      <c r="FO326" s="15"/>
      <c r="FP326" s="15"/>
      <c r="FQ326" s="15"/>
      <c r="FR326" s="15"/>
      <c r="FS326" s="15"/>
      <c r="FT326" s="15"/>
      <c r="FU326" s="15"/>
      <c r="FV326" s="15"/>
      <c r="FW326" s="15"/>
      <c r="FX326" s="15"/>
      <c r="FY326" s="15"/>
      <c r="FZ326" s="15"/>
      <c r="GA326" s="15"/>
      <c r="GB326" s="15"/>
      <c r="GC326" s="15"/>
      <c r="GD326" s="15"/>
      <c r="GE326" s="15"/>
      <c r="GF326" s="15"/>
      <c r="GG326" s="15"/>
      <c r="GH326" s="15"/>
      <c r="GI326" s="15"/>
      <c r="GJ326" s="15"/>
      <c r="GK326" s="15"/>
      <c r="GL326" s="15"/>
      <c r="GM326" s="15"/>
      <c r="GN326" s="15"/>
      <c r="GO326" s="15"/>
      <c r="GP326" s="15"/>
      <c r="GQ326" s="15"/>
      <c r="GR326" s="15"/>
      <c r="GS326" s="15"/>
      <c r="GT326" s="15"/>
      <c r="GU326" s="15"/>
      <c r="GV326" s="15"/>
      <c r="GW326" s="15"/>
      <c r="GX326" s="15"/>
      <c r="GY326" s="15"/>
      <c r="GZ326" s="15"/>
      <c r="HA326" s="15"/>
      <c r="HB326" s="15"/>
      <c r="HC326" s="15"/>
      <c r="HD326" s="15"/>
      <c r="HE326" s="15"/>
      <c r="HF326" s="15"/>
      <c r="HG326" s="15"/>
      <c r="HH326" s="15"/>
      <c r="HI326" s="15"/>
      <c r="HJ326" s="15"/>
      <c r="HK326" s="15"/>
      <c r="HL326" s="15"/>
      <c r="HM326" s="15"/>
      <c r="HN326" s="15"/>
      <c r="HO326" s="15"/>
      <c r="HP326" s="15"/>
      <c r="HQ326" s="15"/>
      <c r="HR326" s="15"/>
      <c r="HS326" s="15"/>
      <c r="HT326" s="15"/>
      <c r="HU326" s="15"/>
      <c r="HV326" s="15"/>
      <c r="HW326" s="15"/>
      <c r="HX326" s="15"/>
      <c r="HY326" s="15"/>
      <c r="HZ326" s="15"/>
      <c r="IA326" s="15"/>
      <c r="IB326" s="15"/>
      <c r="IC326" s="15"/>
      <c r="ID326" s="15"/>
      <c r="IE326" s="15"/>
      <c r="IF326" s="15"/>
      <c r="IG326" s="15"/>
      <c r="IH326" s="15"/>
      <c r="II326" s="15"/>
      <c r="IJ326" s="15"/>
      <c r="IK326" s="15"/>
      <c r="IL326" s="15"/>
      <c r="IM326" s="15"/>
      <c r="IN326" s="15"/>
      <c r="IO326" s="15"/>
      <c r="IP326" s="15"/>
      <c r="IQ326" s="15"/>
      <c r="IR326" s="15"/>
      <c r="IS326" s="15"/>
      <c r="IT326" s="15"/>
      <c r="IU326" s="15"/>
      <c r="IV326" s="15"/>
    </row>
    <row r="327" spans="1:256" s="28" customFormat="1" ht="15" customHeight="1">
      <c r="A327" s="63" t="s">
        <v>1103</v>
      </c>
      <c r="B327"/>
      <c r="C327"/>
      <c r="D327" s="15"/>
      <c r="E327" s="15"/>
      <c r="F327" s="15"/>
      <c r="G327"/>
      <c r="O327" s="80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  <c r="DX327" s="15"/>
      <c r="DY327" s="15"/>
      <c r="DZ327" s="15"/>
      <c r="EA327" s="15"/>
      <c r="EB327" s="15"/>
      <c r="EC327" s="15"/>
      <c r="ED327" s="15"/>
      <c r="EE327" s="15"/>
      <c r="EF327" s="15"/>
      <c r="EG327" s="15"/>
      <c r="EH327" s="15"/>
      <c r="EI327" s="15"/>
      <c r="EJ327" s="15"/>
      <c r="EK327" s="15"/>
      <c r="EL327" s="15"/>
      <c r="EM327" s="15"/>
      <c r="EN327" s="15"/>
      <c r="EO327" s="15"/>
      <c r="EP327" s="15"/>
      <c r="EQ327" s="15"/>
      <c r="ER327" s="15"/>
      <c r="ES327" s="15"/>
      <c r="ET327" s="15"/>
      <c r="EU327" s="15"/>
      <c r="EV327" s="15"/>
      <c r="EW327" s="15"/>
      <c r="EX327" s="15"/>
      <c r="EY327" s="15"/>
      <c r="EZ327" s="15"/>
      <c r="FA327" s="15"/>
      <c r="FB327" s="15"/>
      <c r="FC327" s="15"/>
      <c r="FD327" s="15"/>
      <c r="FE327" s="15"/>
      <c r="FF327" s="15"/>
      <c r="FG327" s="15"/>
      <c r="FH327" s="15"/>
      <c r="FI327" s="15"/>
      <c r="FJ327" s="15"/>
      <c r="FK327" s="15"/>
      <c r="FL327" s="15"/>
      <c r="FM327" s="15"/>
      <c r="FN327" s="15"/>
      <c r="FO327" s="15"/>
      <c r="FP327" s="15"/>
      <c r="FQ327" s="15"/>
      <c r="FR327" s="15"/>
      <c r="FS327" s="15"/>
      <c r="FT327" s="15"/>
      <c r="FU327" s="15"/>
      <c r="FV327" s="15"/>
      <c r="FW327" s="15"/>
      <c r="FX327" s="15"/>
      <c r="FY327" s="15"/>
      <c r="FZ327" s="15"/>
      <c r="GA327" s="15"/>
      <c r="GB327" s="15"/>
      <c r="GC327" s="15"/>
      <c r="GD327" s="15"/>
      <c r="GE327" s="15"/>
      <c r="GF327" s="15"/>
      <c r="GG327" s="15"/>
      <c r="GH327" s="15"/>
      <c r="GI327" s="15"/>
      <c r="GJ327" s="15"/>
      <c r="GK327" s="15"/>
      <c r="GL327" s="15"/>
      <c r="GM327" s="15"/>
      <c r="GN327" s="15"/>
      <c r="GO327" s="15"/>
      <c r="GP327" s="15"/>
      <c r="GQ327" s="15"/>
      <c r="GR327" s="15"/>
      <c r="GS327" s="15"/>
      <c r="GT327" s="15"/>
      <c r="GU327" s="15"/>
      <c r="GV327" s="15"/>
      <c r="GW327" s="15"/>
      <c r="GX327" s="15"/>
      <c r="GY327" s="15"/>
      <c r="GZ327" s="15"/>
      <c r="HA327" s="15"/>
      <c r="HB327" s="15"/>
      <c r="HC327" s="15"/>
      <c r="HD327" s="15"/>
      <c r="HE327" s="15"/>
      <c r="HF327" s="15"/>
      <c r="HG327" s="15"/>
      <c r="HH327" s="15"/>
      <c r="HI327" s="15"/>
      <c r="HJ327" s="15"/>
      <c r="HK327" s="15"/>
      <c r="HL327" s="15"/>
      <c r="HM327" s="15"/>
      <c r="HN327" s="15"/>
      <c r="HO327" s="15"/>
      <c r="HP327" s="15"/>
      <c r="HQ327" s="15"/>
      <c r="HR327" s="15"/>
      <c r="HS327" s="15"/>
      <c r="HT327" s="15"/>
      <c r="HU327" s="15"/>
      <c r="HV327" s="15"/>
      <c r="HW327" s="15"/>
      <c r="HX327" s="15"/>
      <c r="HY327" s="15"/>
      <c r="HZ327" s="15"/>
      <c r="IA327" s="15"/>
      <c r="IB327" s="15"/>
      <c r="IC327" s="15"/>
      <c r="ID327" s="15"/>
      <c r="IE327" s="15"/>
      <c r="IF327" s="15"/>
      <c r="IG327" s="15"/>
      <c r="IH327" s="15"/>
      <c r="II327" s="15"/>
      <c r="IJ327" s="15"/>
      <c r="IK327" s="15"/>
      <c r="IL327" s="15"/>
      <c r="IM327" s="15"/>
      <c r="IN327" s="15"/>
      <c r="IO327" s="15"/>
      <c r="IP327" s="15"/>
      <c r="IQ327" s="15"/>
      <c r="IR327" s="15"/>
      <c r="IS327" s="15"/>
      <c r="IT327" s="15"/>
      <c r="IU327" s="15"/>
      <c r="IV327" s="15"/>
    </row>
    <row r="328" spans="1:256" s="28" customFormat="1" ht="12.75">
      <c r="A328" s="63"/>
      <c r="B328"/>
      <c r="C328"/>
      <c r="D328" s="15"/>
      <c r="E328" s="15"/>
      <c r="F328" s="15"/>
      <c r="G328"/>
      <c r="O328" s="80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  <c r="DX328" s="15"/>
      <c r="DY328" s="15"/>
      <c r="DZ328" s="15"/>
      <c r="EA328" s="15"/>
      <c r="EB328" s="15"/>
      <c r="EC328" s="15"/>
      <c r="ED328" s="15"/>
      <c r="EE328" s="15"/>
      <c r="EF328" s="15"/>
      <c r="EG328" s="15"/>
      <c r="EH328" s="15"/>
      <c r="EI328" s="15"/>
      <c r="EJ328" s="15"/>
      <c r="EK328" s="15"/>
      <c r="EL328" s="15"/>
      <c r="EM328" s="15"/>
      <c r="EN328" s="15"/>
      <c r="EO328" s="15"/>
      <c r="EP328" s="15"/>
      <c r="EQ328" s="15"/>
      <c r="ER328" s="15"/>
      <c r="ES328" s="15"/>
      <c r="ET328" s="15"/>
      <c r="EU328" s="15"/>
      <c r="EV328" s="15"/>
      <c r="EW328" s="15"/>
      <c r="EX328" s="15"/>
      <c r="EY328" s="15"/>
      <c r="EZ328" s="15"/>
      <c r="FA328" s="15"/>
      <c r="FB328" s="15"/>
      <c r="FC328" s="15"/>
      <c r="FD328" s="15"/>
      <c r="FE328" s="15"/>
      <c r="FF328" s="15"/>
      <c r="FG328" s="15"/>
      <c r="FH328" s="15"/>
      <c r="FI328" s="15"/>
      <c r="FJ328" s="15"/>
      <c r="FK328" s="15"/>
      <c r="FL328" s="15"/>
      <c r="FM328" s="15"/>
      <c r="FN328" s="15"/>
      <c r="FO328" s="15"/>
      <c r="FP328" s="15"/>
      <c r="FQ328" s="15"/>
      <c r="FR328" s="15"/>
      <c r="FS328" s="15"/>
      <c r="FT328" s="15"/>
      <c r="FU328" s="15"/>
      <c r="FV328" s="15"/>
      <c r="FW328" s="15"/>
      <c r="FX328" s="15"/>
      <c r="FY328" s="15"/>
      <c r="FZ328" s="15"/>
      <c r="GA328" s="15"/>
      <c r="GB328" s="15"/>
      <c r="GC328" s="15"/>
      <c r="GD328" s="15"/>
      <c r="GE328" s="15"/>
      <c r="GF328" s="15"/>
      <c r="GG328" s="15"/>
      <c r="GH328" s="15"/>
      <c r="GI328" s="15"/>
      <c r="GJ328" s="15"/>
      <c r="GK328" s="15"/>
      <c r="GL328" s="15"/>
      <c r="GM328" s="15"/>
      <c r="GN328" s="15"/>
      <c r="GO328" s="15"/>
      <c r="GP328" s="15"/>
      <c r="GQ328" s="15"/>
      <c r="GR328" s="15"/>
      <c r="GS328" s="15"/>
      <c r="GT328" s="15"/>
      <c r="GU328" s="15"/>
      <c r="GV328" s="15"/>
      <c r="GW328" s="15"/>
      <c r="GX328" s="15"/>
      <c r="GY328" s="15"/>
      <c r="GZ328" s="15"/>
      <c r="HA328" s="15"/>
      <c r="HB328" s="15"/>
      <c r="HC328" s="15"/>
      <c r="HD328" s="15"/>
      <c r="HE328" s="15"/>
      <c r="HF328" s="15"/>
      <c r="HG328" s="15"/>
      <c r="HH328" s="15"/>
      <c r="HI328" s="15"/>
      <c r="HJ328" s="15"/>
      <c r="HK328" s="15"/>
      <c r="HL328" s="15"/>
      <c r="HM328" s="15"/>
      <c r="HN328" s="15"/>
      <c r="HO328" s="15"/>
      <c r="HP328" s="15"/>
      <c r="HQ328" s="15"/>
      <c r="HR328" s="15"/>
      <c r="HS328" s="15"/>
      <c r="HT328" s="15"/>
      <c r="HU328" s="15"/>
      <c r="HV328" s="15"/>
      <c r="HW328" s="15"/>
      <c r="HX328" s="15"/>
      <c r="HY328" s="15"/>
      <c r="HZ328" s="15"/>
      <c r="IA328" s="15"/>
      <c r="IB328" s="15"/>
      <c r="IC328" s="15"/>
      <c r="ID328" s="15"/>
      <c r="IE328" s="15"/>
      <c r="IF328" s="15"/>
      <c r="IG328" s="15"/>
      <c r="IH328" s="15"/>
      <c r="II328" s="15"/>
      <c r="IJ328" s="15"/>
      <c r="IK328" s="15"/>
      <c r="IL328" s="15"/>
      <c r="IM328" s="15"/>
      <c r="IN328" s="15"/>
      <c r="IO328" s="15"/>
      <c r="IP328" s="15"/>
      <c r="IQ328" s="15"/>
      <c r="IR328" s="15"/>
      <c r="IS328" s="15"/>
      <c r="IT328" s="15"/>
      <c r="IU328" s="15"/>
      <c r="IV328" s="15"/>
    </row>
    <row r="329" spans="1:256" s="28" customFormat="1" ht="26.25" customHeight="1">
      <c r="A329" s="7" t="s">
        <v>1006</v>
      </c>
      <c r="B329" s="7" t="s">
        <v>1007</v>
      </c>
      <c r="C329" s="5" t="s">
        <v>1008</v>
      </c>
      <c r="D329" s="51" t="s">
        <v>50</v>
      </c>
      <c r="E329" s="58" t="s">
        <v>52</v>
      </c>
      <c r="F329" s="5" t="s">
        <v>978</v>
      </c>
      <c r="G329" s="50" t="s">
        <v>53</v>
      </c>
      <c r="O329" s="80"/>
      <c r="P329" s="15"/>
      <c r="Q329" s="15"/>
      <c r="R329" s="149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  <c r="DX329" s="15"/>
      <c r="DY329" s="15"/>
      <c r="DZ329" s="15"/>
      <c r="EA329" s="15"/>
      <c r="EB329" s="15"/>
      <c r="EC329" s="15"/>
      <c r="ED329" s="15"/>
      <c r="EE329" s="15"/>
      <c r="EF329" s="15"/>
      <c r="EG329" s="15"/>
      <c r="EH329" s="15"/>
      <c r="EI329" s="15"/>
      <c r="EJ329" s="15"/>
      <c r="EK329" s="15"/>
      <c r="EL329" s="15"/>
      <c r="EM329" s="15"/>
      <c r="EN329" s="15"/>
      <c r="EO329" s="15"/>
      <c r="EP329" s="15"/>
      <c r="EQ329" s="15"/>
      <c r="ER329" s="15"/>
      <c r="ES329" s="15"/>
      <c r="ET329" s="15"/>
      <c r="EU329" s="15"/>
      <c r="EV329" s="15"/>
      <c r="EW329" s="15"/>
      <c r="EX329" s="15"/>
      <c r="EY329" s="15"/>
      <c r="EZ329" s="15"/>
      <c r="FA329" s="15"/>
      <c r="FB329" s="15"/>
      <c r="FC329" s="15"/>
      <c r="FD329" s="15"/>
      <c r="FE329" s="15"/>
      <c r="FF329" s="15"/>
      <c r="FG329" s="15"/>
      <c r="FH329" s="15"/>
      <c r="FI329" s="15"/>
      <c r="FJ329" s="15"/>
      <c r="FK329" s="15"/>
      <c r="FL329" s="15"/>
      <c r="FM329" s="15"/>
      <c r="FN329" s="15"/>
      <c r="FO329" s="15"/>
      <c r="FP329" s="15"/>
      <c r="FQ329" s="15"/>
      <c r="FR329" s="15"/>
      <c r="FS329" s="15"/>
      <c r="FT329" s="15"/>
      <c r="FU329" s="15"/>
      <c r="FV329" s="15"/>
      <c r="FW329" s="15"/>
      <c r="FX329" s="15"/>
      <c r="FY329" s="15"/>
      <c r="FZ329" s="15"/>
      <c r="GA329" s="15"/>
      <c r="GB329" s="15"/>
      <c r="GC329" s="15"/>
      <c r="GD329" s="15"/>
      <c r="GE329" s="15"/>
      <c r="GF329" s="15"/>
      <c r="GG329" s="15"/>
      <c r="GH329" s="15"/>
      <c r="GI329" s="15"/>
      <c r="GJ329" s="15"/>
      <c r="GK329" s="15"/>
      <c r="GL329" s="15"/>
      <c r="GM329" s="15"/>
      <c r="GN329" s="15"/>
      <c r="GO329" s="15"/>
      <c r="GP329" s="15"/>
      <c r="GQ329" s="15"/>
      <c r="GR329" s="15"/>
      <c r="GS329" s="15"/>
      <c r="GT329" s="15"/>
      <c r="GU329" s="15"/>
      <c r="GV329" s="15"/>
      <c r="GW329" s="15"/>
      <c r="GX329" s="15"/>
      <c r="GY329" s="15"/>
      <c r="GZ329" s="15"/>
      <c r="HA329" s="15"/>
      <c r="HB329" s="15"/>
      <c r="HC329" s="15"/>
      <c r="HD329" s="15"/>
      <c r="HE329" s="15"/>
      <c r="HF329" s="15"/>
      <c r="HG329" s="15"/>
      <c r="HH329" s="15"/>
      <c r="HI329" s="15"/>
      <c r="HJ329" s="15"/>
      <c r="HK329" s="15"/>
      <c r="HL329" s="15"/>
      <c r="HM329" s="15"/>
      <c r="HN329" s="15"/>
      <c r="HO329" s="15"/>
      <c r="HP329" s="15"/>
      <c r="HQ329" s="15"/>
      <c r="HR329" s="15"/>
      <c r="HS329" s="15"/>
      <c r="HT329" s="15"/>
      <c r="HU329" s="15"/>
      <c r="HV329" s="15"/>
      <c r="HW329" s="15"/>
      <c r="HX329" s="15"/>
      <c r="HY329" s="15"/>
      <c r="HZ329" s="15"/>
      <c r="IA329" s="15"/>
      <c r="IB329" s="15"/>
      <c r="IC329" s="15"/>
      <c r="ID329" s="15"/>
      <c r="IE329" s="15"/>
      <c r="IF329" s="15"/>
      <c r="IG329" s="15"/>
      <c r="IH329" s="15"/>
      <c r="II329" s="15"/>
      <c r="IJ329" s="15"/>
      <c r="IK329" s="15"/>
      <c r="IL329" s="15"/>
      <c r="IM329" s="15"/>
      <c r="IN329" s="15"/>
      <c r="IO329" s="15"/>
      <c r="IP329" s="15"/>
      <c r="IQ329" s="15"/>
      <c r="IR329" s="15"/>
      <c r="IS329" s="15"/>
      <c r="IT329" s="15"/>
      <c r="IU329" s="15"/>
      <c r="IV329" s="15"/>
    </row>
    <row r="330" spans="1:256" s="28" customFormat="1" ht="25.5" customHeight="1">
      <c r="A330" s="145" t="s">
        <v>1115</v>
      </c>
      <c r="B330" s="141">
        <v>2212</v>
      </c>
      <c r="C330" s="132" t="s">
        <v>634</v>
      </c>
      <c r="D330" s="218">
        <v>2790</v>
      </c>
      <c r="E330" s="171">
        <v>2790</v>
      </c>
      <c r="F330" s="298">
        <v>412</v>
      </c>
      <c r="G330" s="174">
        <f aca="true" t="shared" si="13" ref="G330:G336">F330/E330*100</f>
        <v>14.767025089605735</v>
      </c>
      <c r="O330" s="15"/>
      <c r="P330" s="15"/>
      <c r="Q330" s="15"/>
      <c r="R330" s="15"/>
      <c r="S330" s="15"/>
      <c r="T330" s="149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  <c r="DX330" s="15"/>
      <c r="DY330" s="15"/>
      <c r="DZ330" s="15"/>
      <c r="EA330" s="15"/>
      <c r="EB330" s="15"/>
      <c r="EC330" s="15"/>
      <c r="ED330" s="15"/>
      <c r="EE330" s="15"/>
      <c r="EF330" s="15"/>
      <c r="EG330" s="15"/>
      <c r="EH330" s="15"/>
      <c r="EI330" s="15"/>
      <c r="EJ330" s="15"/>
      <c r="EK330" s="15"/>
      <c r="EL330" s="15"/>
      <c r="EM330" s="15"/>
      <c r="EN330" s="15"/>
      <c r="EO330" s="15"/>
      <c r="EP330" s="15"/>
      <c r="EQ330" s="15"/>
      <c r="ER330" s="15"/>
      <c r="ES330" s="15"/>
      <c r="ET330" s="15"/>
      <c r="EU330" s="15"/>
      <c r="EV330" s="15"/>
      <c r="EW330" s="15"/>
      <c r="EX330" s="15"/>
      <c r="EY330" s="15"/>
      <c r="EZ330" s="15"/>
      <c r="FA330" s="15"/>
      <c r="FB330" s="15"/>
      <c r="FC330" s="15"/>
      <c r="FD330" s="15"/>
      <c r="FE330" s="15"/>
      <c r="FF330" s="15"/>
      <c r="FG330" s="15"/>
      <c r="FH330" s="15"/>
      <c r="FI330" s="15"/>
      <c r="FJ330" s="15"/>
      <c r="FK330" s="15"/>
      <c r="FL330" s="15"/>
      <c r="FM330" s="15"/>
      <c r="FN330" s="15"/>
      <c r="FO330" s="15"/>
      <c r="FP330" s="15"/>
      <c r="FQ330" s="15"/>
      <c r="FR330" s="15"/>
      <c r="FS330" s="15"/>
      <c r="FT330" s="15"/>
      <c r="FU330" s="15"/>
      <c r="FV330" s="15"/>
      <c r="FW330" s="15"/>
      <c r="FX330" s="15"/>
      <c r="FY330" s="15"/>
      <c r="FZ330" s="15"/>
      <c r="GA330" s="15"/>
      <c r="GB330" s="15"/>
      <c r="GC330" s="15"/>
      <c r="GD330" s="15"/>
      <c r="GE330" s="15"/>
      <c r="GF330" s="15"/>
      <c r="GG330" s="15"/>
      <c r="GH330" s="15"/>
      <c r="GI330" s="15"/>
      <c r="GJ330" s="15"/>
      <c r="GK330" s="15"/>
      <c r="GL330" s="15"/>
      <c r="GM330" s="15"/>
      <c r="GN330" s="15"/>
      <c r="GO330" s="15"/>
      <c r="GP330" s="15"/>
      <c r="GQ330" s="15"/>
      <c r="GR330" s="15"/>
      <c r="GS330" s="15"/>
      <c r="GT330" s="15"/>
      <c r="GU330" s="15"/>
      <c r="GV330" s="15"/>
      <c r="GW330" s="15"/>
      <c r="GX330" s="15"/>
      <c r="GY330" s="15"/>
      <c r="GZ330" s="15"/>
      <c r="HA330" s="15"/>
      <c r="HB330" s="15"/>
      <c r="HC330" s="15"/>
      <c r="HD330" s="15"/>
      <c r="HE330" s="15"/>
      <c r="HF330" s="15"/>
      <c r="HG330" s="15"/>
      <c r="HH330" s="15"/>
      <c r="HI330" s="15"/>
      <c r="HJ330" s="15"/>
      <c r="HK330" s="15"/>
      <c r="HL330" s="15"/>
      <c r="HM330" s="15"/>
      <c r="HN330" s="15"/>
      <c r="HO330" s="15"/>
      <c r="HP330" s="15"/>
      <c r="HQ330" s="15"/>
      <c r="HR330" s="15"/>
      <c r="HS330" s="15"/>
      <c r="HT330" s="15"/>
      <c r="HU330" s="15"/>
      <c r="HV330" s="15"/>
      <c r="HW330" s="15"/>
      <c r="HX330" s="15"/>
      <c r="HY330" s="15"/>
      <c r="HZ330" s="15"/>
      <c r="IA330" s="15"/>
      <c r="IB330" s="15"/>
      <c r="IC330" s="15"/>
      <c r="ID330" s="15"/>
      <c r="IE330" s="15"/>
      <c r="IF330" s="15"/>
      <c r="IG330" s="15"/>
      <c r="IH330" s="15"/>
      <c r="II330" s="15"/>
      <c r="IJ330" s="15"/>
      <c r="IK330" s="15"/>
      <c r="IL330" s="15"/>
      <c r="IM330" s="15"/>
      <c r="IN330" s="15"/>
      <c r="IO330" s="15"/>
      <c r="IP330" s="15"/>
      <c r="IQ330" s="15"/>
      <c r="IR330" s="15"/>
      <c r="IS330" s="15"/>
      <c r="IT330" s="15"/>
      <c r="IU330" s="15"/>
      <c r="IV330" s="15"/>
    </row>
    <row r="331" spans="1:256" s="28" customFormat="1" ht="15" customHeight="1">
      <c r="A331" s="145" t="s">
        <v>1115</v>
      </c>
      <c r="B331" s="141">
        <v>2221</v>
      </c>
      <c r="C331" s="132" t="s">
        <v>510</v>
      </c>
      <c r="D331" s="218">
        <v>140</v>
      </c>
      <c r="E331" s="171">
        <v>140</v>
      </c>
      <c r="F331" s="298">
        <v>114</v>
      </c>
      <c r="G331" s="174">
        <f t="shared" si="13"/>
        <v>81.42857142857143</v>
      </c>
      <c r="O331" s="15"/>
      <c r="P331" s="15"/>
      <c r="Q331" s="15"/>
      <c r="R331" s="15"/>
      <c r="S331" s="15"/>
      <c r="T331" s="149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  <c r="DX331" s="15"/>
      <c r="DY331" s="15"/>
      <c r="DZ331" s="15"/>
      <c r="EA331" s="15"/>
      <c r="EB331" s="15"/>
      <c r="EC331" s="15"/>
      <c r="ED331" s="15"/>
      <c r="EE331" s="15"/>
      <c r="EF331" s="15"/>
      <c r="EG331" s="15"/>
      <c r="EH331" s="15"/>
      <c r="EI331" s="15"/>
      <c r="EJ331" s="15"/>
      <c r="EK331" s="15"/>
      <c r="EL331" s="15"/>
      <c r="EM331" s="15"/>
      <c r="EN331" s="15"/>
      <c r="EO331" s="15"/>
      <c r="EP331" s="15"/>
      <c r="EQ331" s="15"/>
      <c r="ER331" s="15"/>
      <c r="ES331" s="15"/>
      <c r="ET331" s="15"/>
      <c r="EU331" s="15"/>
      <c r="EV331" s="15"/>
      <c r="EW331" s="15"/>
      <c r="EX331" s="15"/>
      <c r="EY331" s="15"/>
      <c r="EZ331" s="15"/>
      <c r="FA331" s="15"/>
      <c r="FB331" s="15"/>
      <c r="FC331" s="15"/>
      <c r="FD331" s="15"/>
      <c r="FE331" s="15"/>
      <c r="FF331" s="15"/>
      <c r="FG331" s="15"/>
      <c r="FH331" s="15"/>
      <c r="FI331" s="15"/>
      <c r="FJ331" s="15"/>
      <c r="FK331" s="15"/>
      <c r="FL331" s="15"/>
      <c r="FM331" s="15"/>
      <c r="FN331" s="15"/>
      <c r="FO331" s="15"/>
      <c r="FP331" s="15"/>
      <c r="FQ331" s="15"/>
      <c r="FR331" s="15"/>
      <c r="FS331" s="15"/>
      <c r="FT331" s="15"/>
      <c r="FU331" s="15"/>
      <c r="FV331" s="15"/>
      <c r="FW331" s="15"/>
      <c r="FX331" s="15"/>
      <c r="FY331" s="15"/>
      <c r="FZ331" s="15"/>
      <c r="GA331" s="15"/>
      <c r="GB331" s="15"/>
      <c r="GC331" s="15"/>
      <c r="GD331" s="15"/>
      <c r="GE331" s="15"/>
      <c r="GF331" s="15"/>
      <c r="GG331" s="15"/>
      <c r="GH331" s="15"/>
      <c r="GI331" s="15"/>
      <c r="GJ331" s="15"/>
      <c r="GK331" s="15"/>
      <c r="GL331" s="15"/>
      <c r="GM331" s="15"/>
      <c r="GN331" s="15"/>
      <c r="GO331" s="15"/>
      <c r="GP331" s="15"/>
      <c r="GQ331" s="15"/>
      <c r="GR331" s="15"/>
      <c r="GS331" s="15"/>
      <c r="GT331" s="15"/>
      <c r="GU331" s="15"/>
      <c r="GV331" s="15"/>
      <c r="GW331" s="15"/>
      <c r="GX331" s="15"/>
      <c r="GY331" s="15"/>
      <c r="GZ331" s="15"/>
      <c r="HA331" s="15"/>
      <c r="HB331" s="15"/>
      <c r="HC331" s="15"/>
      <c r="HD331" s="15"/>
      <c r="HE331" s="15"/>
      <c r="HF331" s="15"/>
      <c r="HG331" s="15"/>
      <c r="HH331" s="15"/>
      <c r="HI331" s="15"/>
      <c r="HJ331" s="15"/>
      <c r="HK331" s="15"/>
      <c r="HL331" s="15"/>
      <c r="HM331" s="15"/>
      <c r="HN331" s="15"/>
      <c r="HO331" s="15"/>
      <c r="HP331" s="15"/>
      <c r="HQ331" s="15"/>
      <c r="HR331" s="15"/>
      <c r="HS331" s="15"/>
      <c r="HT331" s="15"/>
      <c r="HU331" s="15"/>
      <c r="HV331" s="15"/>
      <c r="HW331" s="15"/>
      <c r="HX331" s="15"/>
      <c r="HY331" s="15"/>
      <c r="HZ331" s="15"/>
      <c r="IA331" s="15"/>
      <c r="IB331" s="15"/>
      <c r="IC331" s="15"/>
      <c r="ID331" s="15"/>
      <c r="IE331" s="15"/>
      <c r="IF331" s="15"/>
      <c r="IG331" s="15"/>
      <c r="IH331" s="15"/>
      <c r="II331" s="15"/>
      <c r="IJ331" s="15"/>
      <c r="IK331" s="15"/>
      <c r="IL331" s="15"/>
      <c r="IM331" s="15"/>
      <c r="IN331" s="15"/>
      <c r="IO331" s="15"/>
      <c r="IP331" s="15"/>
      <c r="IQ331" s="15"/>
      <c r="IR331" s="15"/>
      <c r="IS331" s="15"/>
      <c r="IT331" s="15"/>
      <c r="IU331" s="15"/>
      <c r="IV331" s="15"/>
    </row>
    <row r="332" spans="1:256" s="28" customFormat="1" ht="14.25" customHeight="1">
      <c r="A332" s="145" t="s">
        <v>1115</v>
      </c>
      <c r="B332" s="141">
        <v>2223</v>
      </c>
      <c r="C332" s="132" t="s">
        <v>522</v>
      </c>
      <c r="D332" s="218">
        <v>150</v>
      </c>
      <c r="E332" s="171">
        <v>150</v>
      </c>
      <c r="F332" s="298">
        <v>122</v>
      </c>
      <c r="G332" s="174">
        <f>F332/E332*100</f>
        <v>81.33333333333333</v>
      </c>
      <c r="O332" s="15"/>
      <c r="P332" s="15"/>
      <c r="Q332" s="15"/>
      <c r="R332" s="15"/>
      <c r="S332" s="15"/>
      <c r="T332" s="149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  <c r="DX332" s="15"/>
      <c r="DY332" s="15"/>
      <c r="DZ332" s="15"/>
      <c r="EA332" s="15"/>
      <c r="EB332" s="15"/>
      <c r="EC332" s="15"/>
      <c r="ED332" s="15"/>
      <c r="EE332" s="15"/>
      <c r="EF332" s="15"/>
      <c r="EG332" s="15"/>
      <c r="EH332" s="15"/>
      <c r="EI332" s="15"/>
      <c r="EJ332" s="15"/>
      <c r="EK332" s="15"/>
      <c r="EL332" s="15"/>
      <c r="EM332" s="15"/>
      <c r="EN332" s="15"/>
      <c r="EO332" s="15"/>
      <c r="EP332" s="15"/>
      <c r="EQ332" s="15"/>
      <c r="ER332" s="15"/>
      <c r="ES332" s="15"/>
      <c r="ET332" s="15"/>
      <c r="EU332" s="15"/>
      <c r="EV332" s="15"/>
      <c r="EW332" s="15"/>
      <c r="EX332" s="15"/>
      <c r="EY332" s="15"/>
      <c r="EZ332" s="15"/>
      <c r="FA332" s="15"/>
      <c r="FB332" s="15"/>
      <c r="FC332" s="15"/>
      <c r="FD332" s="15"/>
      <c r="FE332" s="15"/>
      <c r="FF332" s="15"/>
      <c r="FG332" s="15"/>
      <c r="FH332" s="15"/>
      <c r="FI332" s="15"/>
      <c r="FJ332" s="15"/>
      <c r="FK332" s="15"/>
      <c r="FL332" s="15"/>
      <c r="FM332" s="15"/>
      <c r="FN332" s="15"/>
      <c r="FO332" s="15"/>
      <c r="FP332" s="15"/>
      <c r="FQ332" s="15"/>
      <c r="FR332" s="15"/>
      <c r="FS332" s="15"/>
      <c r="FT332" s="15"/>
      <c r="FU332" s="15"/>
      <c r="FV332" s="15"/>
      <c r="FW332" s="15"/>
      <c r="FX332" s="15"/>
      <c r="FY332" s="15"/>
      <c r="FZ332" s="15"/>
      <c r="GA332" s="15"/>
      <c r="GB332" s="15"/>
      <c r="GC332" s="15"/>
      <c r="GD332" s="15"/>
      <c r="GE332" s="15"/>
      <c r="GF332" s="15"/>
      <c r="GG332" s="15"/>
      <c r="GH332" s="15"/>
      <c r="GI332" s="15"/>
      <c r="GJ332" s="15"/>
      <c r="GK332" s="15"/>
      <c r="GL332" s="15"/>
      <c r="GM332" s="15"/>
      <c r="GN332" s="15"/>
      <c r="GO332" s="15"/>
      <c r="GP332" s="15"/>
      <c r="GQ332" s="15"/>
      <c r="GR332" s="15"/>
      <c r="GS332" s="15"/>
      <c r="GT332" s="15"/>
      <c r="GU332" s="15"/>
      <c r="GV332" s="15"/>
      <c r="GW332" s="15"/>
      <c r="GX332" s="15"/>
      <c r="GY332" s="15"/>
      <c r="GZ332" s="15"/>
      <c r="HA332" s="15"/>
      <c r="HB332" s="15"/>
      <c r="HC332" s="15"/>
      <c r="HD332" s="15"/>
      <c r="HE332" s="15"/>
      <c r="HF332" s="15"/>
      <c r="HG332" s="15"/>
      <c r="HH332" s="15"/>
      <c r="HI332" s="15"/>
      <c r="HJ332" s="15"/>
      <c r="HK332" s="15"/>
      <c r="HL332" s="15"/>
      <c r="HM332" s="15"/>
      <c r="HN332" s="15"/>
      <c r="HO332" s="15"/>
      <c r="HP332" s="15"/>
      <c r="HQ332" s="15"/>
      <c r="HR332" s="15"/>
      <c r="HS332" s="15"/>
      <c r="HT332" s="15"/>
      <c r="HU332" s="15"/>
      <c r="HV332" s="15"/>
      <c r="HW332" s="15"/>
      <c r="HX332" s="15"/>
      <c r="HY332" s="15"/>
      <c r="HZ332" s="15"/>
      <c r="IA332" s="15"/>
      <c r="IB332" s="15"/>
      <c r="IC332" s="15"/>
      <c r="ID332" s="15"/>
      <c r="IE332" s="15"/>
      <c r="IF332" s="15"/>
      <c r="IG332" s="15"/>
      <c r="IH332" s="15"/>
      <c r="II332" s="15"/>
      <c r="IJ332" s="15"/>
      <c r="IK332" s="15"/>
      <c r="IL332" s="15"/>
      <c r="IM332" s="15"/>
      <c r="IN332" s="15"/>
      <c r="IO332" s="15"/>
      <c r="IP332" s="15"/>
      <c r="IQ332" s="15"/>
      <c r="IR332" s="15"/>
      <c r="IS332" s="15"/>
      <c r="IT332" s="15"/>
      <c r="IU332" s="15"/>
      <c r="IV332" s="15"/>
    </row>
    <row r="333" spans="1:256" s="28" customFormat="1" ht="15.75" customHeight="1">
      <c r="A333" s="145" t="s">
        <v>1115</v>
      </c>
      <c r="B333" s="141">
        <v>2221</v>
      </c>
      <c r="C333" s="132" t="s">
        <v>940</v>
      </c>
      <c r="D333" s="218">
        <v>239070</v>
      </c>
      <c r="E333" s="171">
        <v>239070</v>
      </c>
      <c r="F333" s="298">
        <v>170719</v>
      </c>
      <c r="G333" s="300">
        <f>F333/E333*100</f>
        <v>71.40962897896014</v>
      </c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  <c r="DX333" s="15"/>
      <c r="DY333" s="15"/>
      <c r="DZ333" s="15"/>
      <c r="EA333" s="15"/>
      <c r="EB333" s="15"/>
      <c r="EC333" s="15"/>
      <c r="ED333" s="15"/>
      <c r="EE333" s="15"/>
      <c r="EF333" s="15"/>
      <c r="EG333" s="15"/>
      <c r="EH333" s="15"/>
      <c r="EI333" s="15"/>
      <c r="EJ333" s="15"/>
      <c r="EK333" s="15"/>
      <c r="EL333" s="15"/>
      <c r="EM333" s="15"/>
      <c r="EN333" s="15"/>
      <c r="EO333" s="15"/>
      <c r="EP333" s="15"/>
      <c r="EQ333" s="15"/>
      <c r="ER333" s="15"/>
      <c r="ES333" s="15"/>
      <c r="ET333" s="15"/>
      <c r="EU333" s="15"/>
      <c r="EV333" s="15"/>
      <c r="EW333" s="15"/>
      <c r="EX333" s="15"/>
      <c r="EY333" s="15"/>
      <c r="EZ333" s="15"/>
      <c r="FA333" s="15"/>
      <c r="FB333" s="15"/>
      <c r="FC333" s="15"/>
      <c r="FD333" s="15"/>
      <c r="FE333" s="15"/>
      <c r="FF333" s="15"/>
      <c r="FG333" s="15"/>
      <c r="FH333" s="15"/>
      <c r="FI333" s="15"/>
      <c r="FJ333" s="15"/>
      <c r="FK333" s="15"/>
      <c r="FL333" s="15"/>
      <c r="FM333" s="15"/>
      <c r="FN333" s="15"/>
      <c r="FO333" s="15"/>
      <c r="FP333" s="15"/>
      <c r="FQ333" s="15"/>
      <c r="FR333" s="15"/>
      <c r="FS333" s="15"/>
      <c r="FT333" s="15"/>
      <c r="FU333" s="15"/>
      <c r="FV333" s="15"/>
      <c r="FW333" s="15"/>
      <c r="FX333" s="15"/>
      <c r="FY333" s="15"/>
      <c r="FZ333" s="15"/>
      <c r="GA333" s="15"/>
      <c r="GB333" s="15"/>
      <c r="GC333" s="15"/>
      <c r="GD333" s="15"/>
      <c r="GE333" s="15"/>
      <c r="GF333" s="15"/>
      <c r="GG333" s="15"/>
      <c r="GH333" s="15"/>
      <c r="GI333" s="15"/>
      <c r="GJ333" s="15"/>
      <c r="GK333" s="15"/>
      <c r="GL333" s="15"/>
      <c r="GM333" s="15"/>
      <c r="GN333" s="15"/>
      <c r="GO333" s="15"/>
      <c r="GP333" s="15"/>
      <c r="GQ333" s="15"/>
      <c r="GR333" s="15"/>
      <c r="GS333" s="15"/>
      <c r="GT333" s="15"/>
      <c r="GU333" s="15"/>
      <c r="GV333" s="15"/>
      <c r="GW333" s="15"/>
      <c r="GX333" s="15"/>
      <c r="GY333" s="15"/>
      <c r="GZ333" s="15"/>
      <c r="HA333" s="15"/>
      <c r="HB333" s="15"/>
      <c r="HC333" s="15"/>
      <c r="HD333" s="15"/>
      <c r="HE333" s="15"/>
      <c r="HF333" s="15"/>
      <c r="HG333" s="15"/>
      <c r="HH333" s="15"/>
      <c r="HI333" s="15"/>
      <c r="HJ333" s="15"/>
      <c r="HK333" s="15"/>
      <c r="HL333" s="15"/>
      <c r="HM333" s="15"/>
      <c r="HN333" s="15"/>
      <c r="HO333" s="15"/>
      <c r="HP333" s="15"/>
      <c r="HQ333" s="15"/>
      <c r="HR333" s="15"/>
      <c r="HS333" s="15"/>
      <c r="HT333" s="15"/>
      <c r="HU333" s="15"/>
      <c r="HV333" s="15"/>
      <c r="HW333" s="15"/>
      <c r="HX333" s="15"/>
      <c r="HY333" s="15"/>
      <c r="HZ333" s="15"/>
      <c r="IA333" s="15"/>
      <c r="IB333" s="15"/>
      <c r="IC333" s="15"/>
      <c r="ID333" s="15"/>
      <c r="IE333" s="15"/>
      <c r="IF333" s="15"/>
      <c r="IG333" s="15"/>
      <c r="IH333" s="15"/>
      <c r="II333" s="15"/>
      <c r="IJ333" s="15"/>
      <c r="IK333" s="15"/>
      <c r="IL333" s="15"/>
      <c r="IM333" s="15"/>
      <c r="IN333" s="15"/>
      <c r="IO333" s="15"/>
      <c r="IP333" s="15"/>
      <c r="IQ333" s="15"/>
      <c r="IR333" s="15"/>
      <c r="IS333" s="15"/>
      <c r="IT333" s="15"/>
      <c r="IU333" s="15"/>
      <c r="IV333" s="15"/>
    </row>
    <row r="334" spans="1:256" s="28" customFormat="1" ht="25.5">
      <c r="A334" s="145" t="s">
        <v>1115</v>
      </c>
      <c r="B334" s="141">
        <v>2242</v>
      </c>
      <c r="C334" s="132" t="s">
        <v>938</v>
      </c>
      <c r="D334" s="218">
        <v>263610</v>
      </c>
      <c r="E334" s="171">
        <v>263610</v>
      </c>
      <c r="F334" s="298">
        <v>175713</v>
      </c>
      <c r="G334" s="174">
        <f t="shared" si="13"/>
        <v>66.65642426311597</v>
      </c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  <c r="DX334" s="15"/>
      <c r="DY334" s="15"/>
      <c r="DZ334" s="15"/>
      <c r="EA334" s="15"/>
      <c r="EB334" s="15"/>
      <c r="EC334" s="15"/>
      <c r="ED334" s="15"/>
      <c r="EE334" s="15"/>
      <c r="EF334" s="15"/>
      <c r="EG334" s="15"/>
      <c r="EH334" s="15"/>
      <c r="EI334" s="15"/>
      <c r="EJ334" s="15"/>
      <c r="EK334" s="15"/>
      <c r="EL334" s="15"/>
      <c r="EM334" s="15"/>
      <c r="EN334" s="15"/>
      <c r="EO334" s="15"/>
      <c r="EP334" s="15"/>
      <c r="EQ334" s="15"/>
      <c r="ER334" s="15"/>
      <c r="ES334" s="15"/>
      <c r="ET334" s="15"/>
      <c r="EU334" s="15"/>
      <c r="EV334" s="15"/>
      <c r="EW334" s="15"/>
      <c r="EX334" s="15"/>
      <c r="EY334" s="15"/>
      <c r="EZ334" s="15"/>
      <c r="FA334" s="15"/>
      <c r="FB334" s="15"/>
      <c r="FC334" s="15"/>
      <c r="FD334" s="15"/>
      <c r="FE334" s="15"/>
      <c r="FF334" s="15"/>
      <c r="FG334" s="15"/>
      <c r="FH334" s="15"/>
      <c r="FI334" s="15"/>
      <c r="FJ334" s="15"/>
      <c r="FK334" s="15"/>
      <c r="FL334" s="15"/>
      <c r="FM334" s="15"/>
      <c r="FN334" s="15"/>
      <c r="FO334" s="15"/>
      <c r="FP334" s="15"/>
      <c r="FQ334" s="15"/>
      <c r="FR334" s="15"/>
      <c r="FS334" s="15"/>
      <c r="FT334" s="15"/>
      <c r="FU334" s="15"/>
      <c r="FV334" s="15"/>
      <c r="FW334" s="15"/>
      <c r="FX334" s="15"/>
      <c r="FY334" s="15"/>
      <c r="FZ334" s="15"/>
      <c r="GA334" s="15"/>
      <c r="GB334" s="15"/>
      <c r="GC334" s="15"/>
      <c r="GD334" s="15"/>
      <c r="GE334" s="15"/>
      <c r="GF334" s="15"/>
      <c r="GG334" s="15"/>
      <c r="GH334" s="15"/>
      <c r="GI334" s="15"/>
      <c r="GJ334" s="15"/>
      <c r="GK334" s="15"/>
      <c r="GL334" s="15"/>
      <c r="GM334" s="15"/>
      <c r="GN334" s="15"/>
      <c r="GO334" s="15"/>
      <c r="GP334" s="15"/>
      <c r="GQ334" s="15"/>
      <c r="GR334" s="15"/>
      <c r="GS334" s="15"/>
      <c r="GT334" s="15"/>
      <c r="GU334" s="15"/>
      <c r="GV334" s="15"/>
      <c r="GW334" s="15"/>
      <c r="GX334" s="15"/>
      <c r="GY334" s="15"/>
      <c r="GZ334" s="15"/>
      <c r="HA334" s="15"/>
      <c r="HB334" s="15"/>
      <c r="HC334" s="15"/>
      <c r="HD334" s="15"/>
      <c r="HE334" s="15"/>
      <c r="HF334" s="15"/>
      <c r="HG334" s="15"/>
      <c r="HH334" s="15"/>
      <c r="HI334" s="15"/>
      <c r="HJ334" s="15"/>
      <c r="HK334" s="15"/>
      <c r="HL334" s="15"/>
      <c r="HM334" s="15"/>
      <c r="HN334" s="15"/>
      <c r="HO334" s="15"/>
      <c r="HP334" s="15"/>
      <c r="HQ334" s="15"/>
      <c r="HR334" s="15"/>
      <c r="HS334" s="15"/>
      <c r="HT334" s="15"/>
      <c r="HU334" s="15"/>
      <c r="HV334" s="15"/>
      <c r="HW334" s="15"/>
      <c r="HX334" s="15"/>
      <c r="HY334" s="15"/>
      <c r="HZ334" s="15"/>
      <c r="IA334" s="15"/>
      <c r="IB334" s="15"/>
      <c r="IC334" s="15"/>
      <c r="ID334" s="15"/>
      <c r="IE334" s="15"/>
      <c r="IF334" s="15"/>
      <c r="IG334" s="15"/>
      <c r="IH334" s="15"/>
      <c r="II334" s="15"/>
      <c r="IJ334" s="15"/>
      <c r="IK334" s="15"/>
      <c r="IL334" s="15"/>
      <c r="IM334" s="15"/>
      <c r="IN334" s="15"/>
      <c r="IO334" s="15"/>
      <c r="IP334" s="15"/>
      <c r="IQ334" s="15"/>
      <c r="IR334" s="15"/>
      <c r="IS334" s="15"/>
      <c r="IT334" s="15"/>
      <c r="IU334" s="15"/>
      <c r="IV334" s="15"/>
    </row>
    <row r="335" spans="1:256" s="28" customFormat="1" ht="27.75" customHeight="1">
      <c r="A335" s="145" t="s">
        <v>1115</v>
      </c>
      <c r="B335" s="141" t="s">
        <v>941</v>
      </c>
      <c r="C335" s="132" t="s">
        <v>676</v>
      </c>
      <c r="D335" s="218">
        <v>30230</v>
      </c>
      <c r="E335" s="298">
        <v>30230</v>
      </c>
      <c r="F335" s="298">
        <v>18275</v>
      </c>
      <c r="G335" s="174">
        <f t="shared" si="13"/>
        <v>60.45319219318558</v>
      </c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  <c r="DX335" s="15"/>
      <c r="DY335" s="15"/>
      <c r="DZ335" s="15"/>
      <c r="EA335" s="15"/>
      <c r="EB335" s="15"/>
      <c r="EC335" s="15"/>
      <c r="ED335" s="15"/>
      <c r="EE335" s="15"/>
      <c r="EF335" s="15"/>
      <c r="EG335" s="15"/>
      <c r="EH335" s="15"/>
      <c r="EI335" s="15"/>
      <c r="EJ335" s="15"/>
      <c r="EK335" s="15"/>
      <c r="EL335" s="15"/>
      <c r="EM335" s="15"/>
      <c r="EN335" s="15"/>
      <c r="EO335" s="15"/>
      <c r="EP335" s="15"/>
      <c r="EQ335" s="15"/>
      <c r="ER335" s="15"/>
      <c r="ES335" s="15"/>
      <c r="ET335" s="15"/>
      <c r="EU335" s="15"/>
      <c r="EV335" s="15"/>
      <c r="EW335" s="15"/>
      <c r="EX335" s="15"/>
      <c r="EY335" s="15"/>
      <c r="EZ335" s="15"/>
      <c r="FA335" s="15"/>
      <c r="FB335" s="15"/>
      <c r="FC335" s="15"/>
      <c r="FD335" s="15"/>
      <c r="FE335" s="15"/>
      <c r="FF335" s="15"/>
      <c r="FG335" s="15"/>
      <c r="FH335" s="15"/>
      <c r="FI335" s="15"/>
      <c r="FJ335" s="15"/>
      <c r="FK335" s="15"/>
      <c r="FL335" s="15"/>
      <c r="FM335" s="15"/>
      <c r="FN335" s="15"/>
      <c r="FO335" s="15"/>
      <c r="FP335" s="15"/>
      <c r="FQ335" s="15"/>
      <c r="FR335" s="15"/>
      <c r="FS335" s="15"/>
      <c r="FT335" s="15"/>
      <c r="FU335" s="15"/>
      <c r="FV335" s="15"/>
      <c r="FW335" s="15"/>
      <c r="FX335" s="15"/>
      <c r="FY335" s="15"/>
      <c r="FZ335" s="15"/>
      <c r="GA335" s="15"/>
      <c r="GB335" s="15"/>
      <c r="GC335" s="15"/>
      <c r="GD335" s="15"/>
      <c r="GE335" s="15"/>
      <c r="GF335" s="15"/>
      <c r="GG335" s="15"/>
      <c r="GH335" s="15"/>
      <c r="GI335" s="15"/>
      <c r="GJ335" s="15"/>
      <c r="GK335" s="15"/>
      <c r="GL335" s="15"/>
      <c r="GM335" s="15"/>
      <c r="GN335" s="15"/>
      <c r="GO335" s="15"/>
      <c r="GP335" s="15"/>
      <c r="GQ335" s="15"/>
      <c r="GR335" s="15"/>
      <c r="GS335" s="15"/>
      <c r="GT335" s="15"/>
      <c r="GU335" s="15"/>
      <c r="GV335" s="15"/>
      <c r="GW335" s="15"/>
      <c r="GX335" s="15"/>
      <c r="GY335" s="15"/>
      <c r="GZ335" s="15"/>
      <c r="HA335" s="15"/>
      <c r="HB335" s="15"/>
      <c r="HC335" s="15"/>
      <c r="HD335" s="15"/>
      <c r="HE335" s="15"/>
      <c r="HF335" s="15"/>
      <c r="HG335" s="15"/>
      <c r="HH335" s="15"/>
      <c r="HI335" s="15"/>
      <c r="HJ335" s="15"/>
      <c r="HK335" s="15"/>
      <c r="HL335" s="15"/>
      <c r="HM335" s="15"/>
      <c r="HN335" s="15"/>
      <c r="HO335" s="15"/>
      <c r="HP335" s="15"/>
      <c r="HQ335" s="15"/>
      <c r="HR335" s="15"/>
      <c r="HS335" s="15"/>
      <c r="HT335" s="15"/>
      <c r="HU335" s="15"/>
      <c r="HV335" s="15"/>
      <c r="HW335" s="15"/>
      <c r="HX335" s="15"/>
      <c r="HY335" s="15"/>
      <c r="HZ335" s="15"/>
      <c r="IA335" s="15"/>
      <c r="IB335" s="15"/>
      <c r="IC335" s="15"/>
      <c r="ID335" s="15"/>
      <c r="IE335" s="15"/>
      <c r="IF335" s="15"/>
      <c r="IG335" s="15"/>
      <c r="IH335" s="15"/>
      <c r="II335" s="15"/>
      <c r="IJ335" s="15"/>
      <c r="IK335" s="15"/>
      <c r="IL335" s="15"/>
      <c r="IM335" s="15"/>
      <c r="IN335" s="15"/>
      <c r="IO335" s="15"/>
      <c r="IP335" s="15"/>
      <c r="IQ335" s="15"/>
      <c r="IR335" s="15"/>
      <c r="IS335" s="15"/>
      <c r="IT335" s="15"/>
      <c r="IU335" s="15"/>
      <c r="IV335" s="15"/>
    </row>
    <row r="336" spans="1:7" ht="12.75">
      <c r="A336" s="197"/>
      <c r="B336" s="214"/>
      <c r="C336" s="213" t="s">
        <v>383</v>
      </c>
      <c r="D336" s="198">
        <f>SUM(D330:D335)</f>
        <v>535990</v>
      </c>
      <c r="E336" s="198">
        <f>SUM(E330:E335)</f>
        <v>535990</v>
      </c>
      <c r="F336" s="198">
        <f>SUM(F330:F335)</f>
        <v>365355</v>
      </c>
      <c r="G336" s="110">
        <f t="shared" si="13"/>
        <v>68.1645179947387</v>
      </c>
    </row>
    <row r="337" spans="1:7" ht="12.75">
      <c r="A337" s="180"/>
      <c r="B337" s="181"/>
      <c r="C337" s="418"/>
      <c r="D337" s="202"/>
      <c r="E337" s="203"/>
      <c r="F337" s="251"/>
      <c r="G337" s="113"/>
    </row>
    <row r="338" spans="1:256" s="28" customFormat="1" ht="14.25" customHeight="1">
      <c r="A338" s="811" t="s">
        <v>208</v>
      </c>
      <c r="B338" s="811"/>
      <c r="C338" s="811"/>
      <c r="D338" s="819"/>
      <c r="E338" s="819"/>
      <c r="F338" s="69"/>
      <c r="G338" s="81"/>
      <c r="O338" s="80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  <c r="DX338" s="15"/>
      <c r="DY338" s="15"/>
      <c r="DZ338" s="15"/>
      <c r="EA338" s="15"/>
      <c r="EB338" s="15"/>
      <c r="EC338" s="15"/>
      <c r="ED338" s="15"/>
      <c r="EE338" s="15"/>
      <c r="EF338" s="15"/>
      <c r="EG338" s="15"/>
      <c r="EH338" s="15"/>
      <c r="EI338" s="15"/>
      <c r="EJ338" s="15"/>
      <c r="EK338" s="15"/>
      <c r="EL338" s="15"/>
      <c r="EM338" s="15"/>
      <c r="EN338" s="15"/>
      <c r="EO338" s="15"/>
      <c r="EP338" s="15"/>
      <c r="EQ338" s="15"/>
      <c r="ER338" s="15"/>
      <c r="ES338" s="15"/>
      <c r="ET338" s="15"/>
      <c r="EU338" s="15"/>
      <c r="EV338" s="15"/>
      <c r="EW338" s="15"/>
      <c r="EX338" s="15"/>
      <c r="EY338" s="15"/>
      <c r="EZ338" s="15"/>
      <c r="FA338" s="15"/>
      <c r="FB338" s="15"/>
      <c r="FC338" s="15"/>
      <c r="FD338" s="15"/>
      <c r="FE338" s="15"/>
      <c r="FF338" s="15"/>
      <c r="FG338" s="15"/>
      <c r="FH338" s="15"/>
      <c r="FI338" s="15"/>
      <c r="FJ338" s="15"/>
      <c r="FK338" s="15"/>
      <c r="FL338" s="15"/>
      <c r="FM338" s="15"/>
      <c r="FN338" s="15"/>
      <c r="FO338" s="15"/>
      <c r="FP338" s="15"/>
      <c r="FQ338" s="15"/>
      <c r="FR338" s="15"/>
      <c r="FS338" s="15"/>
      <c r="FT338" s="15"/>
      <c r="FU338" s="15"/>
      <c r="FV338" s="15"/>
      <c r="FW338" s="15"/>
      <c r="FX338" s="15"/>
      <c r="FY338" s="15"/>
      <c r="FZ338" s="15"/>
      <c r="GA338" s="15"/>
      <c r="GB338" s="15"/>
      <c r="GC338" s="15"/>
      <c r="GD338" s="15"/>
      <c r="GE338" s="15"/>
      <c r="GF338" s="15"/>
      <c r="GG338" s="15"/>
      <c r="GH338" s="15"/>
      <c r="GI338" s="15"/>
      <c r="GJ338" s="15"/>
      <c r="GK338" s="15"/>
      <c r="GL338" s="15"/>
      <c r="GM338" s="15"/>
      <c r="GN338" s="15"/>
      <c r="GO338" s="15"/>
      <c r="GP338" s="15"/>
      <c r="GQ338" s="15"/>
      <c r="GR338" s="15"/>
      <c r="GS338" s="15"/>
      <c r="GT338" s="15"/>
      <c r="GU338" s="15"/>
      <c r="GV338" s="15"/>
      <c r="GW338" s="15"/>
      <c r="GX338" s="15"/>
      <c r="GY338" s="15"/>
      <c r="GZ338" s="15"/>
      <c r="HA338" s="15"/>
      <c r="HB338" s="15"/>
      <c r="HC338" s="15"/>
      <c r="HD338" s="15"/>
      <c r="HE338" s="15"/>
      <c r="HF338" s="15"/>
      <c r="HG338" s="15"/>
      <c r="HH338" s="15"/>
      <c r="HI338" s="15"/>
      <c r="HJ338" s="15"/>
      <c r="HK338" s="15"/>
      <c r="HL338" s="15"/>
      <c r="HM338" s="15"/>
      <c r="HN338" s="15"/>
      <c r="HO338" s="15"/>
      <c r="HP338" s="15"/>
      <c r="HQ338" s="15"/>
      <c r="HR338" s="15"/>
      <c r="HS338" s="15"/>
      <c r="HT338" s="15"/>
      <c r="HU338" s="15"/>
      <c r="HV338" s="15"/>
      <c r="HW338" s="15"/>
      <c r="HX338" s="15"/>
      <c r="HY338" s="15"/>
      <c r="HZ338" s="15"/>
      <c r="IA338" s="15"/>
      <c r="IB338" s="15"/>
      <c r="IC338" s="15"/>
      <c r="ID338" s="15"/>
      <c r="IE338" s="15"/>
      <c r="IF338" s="15"/>
      <c r="IG338" s="15"/>
      <c r="IH338" s="15"/>
      <c r="II338" s="15"/>
      <c r="IJ338" s="15"/>
      <c r="IK338" s="15"/>
      <c r="IL338" s="15"/>
      <c r="IM338" s="15"/>
      <c r="IN338" s="15"/>
      <c r="IO338" s="15"/>
      <c r="IP338" s="15"/>
      <c r="IQ338" s="15"/>
      <c r="IR338" s="15"/>
      <c r="IS338" s="15"/>
      <c r="IT338" s="15"/>
      <c r="IU338" s="15"/>
      <c r="IV338" s="15"/>
    </row>
    <row r="339" spans="1:256" s="28" customFormat="1" ht="14.25" customHeight="1">
      <c r="A339" s="20"/>
      <c r="B339" s="20"/>
      <c r="C339" s="20"/>
      <c r="D339" s="69"/>
      <c r="E339" s="69"/>
      <c r="F339" s="69"/>
      <c r="G339" s="81"/>
      <c r="O339" s="80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  <c r="DX339" s="15"/>
      <c r="DY339" s="15"/>
      <c r="DZ339" s="15"/>
      <c r="EA339" s="15"/>
      <c r="EB339" s="15"/>
      <c r="EC339" s="15"/>
      <c r="ED339" s="15"/>
      <c r="EE339" s="15"/>
      <c r="EF339" s="15"/>
      <c r="EG339" s="15"/>
      <c r="EH339" s="15"/>
      <c r="EI339" s="15"/>
      <c r="EJ339" s="15"/>
      <c r="EK339" s="15"/>
      <c r="EL339" s="15"/>
      <c r="EM339" s="15"/>
      <c r="EN339" s="15"/>
      <c r="EO339" s="15"/>
      <c r="EP339" s="15"/>
      <c r="EQ339" s="15"/>
      <c r="ER339" s="15"/>
      <c r="ES339" s="15"/>
      <c r="ET339" s="15"/>
      <c r="EU339" s="15"/>
      <c r="EV339" s="15"/>
      <c r="EW339" s="15"/>
      <c r="EX339" s="15"/>
      <c r="EY339" s="15"/>
      <c r="EZ339" s="15"/>
      <c r="FA339" s="15"/>
      <c r="FB339" s="15"/>
      <c r="FC339" s="15"/>
      <c r="FD339" s="15"/>
      <c r="FE339" s="15"/>
      <c r="FF339" s="15"/>
      <c r="FG339" s="15"/>
      <c r="FH339" s="15"/>
      <c r="FI339" s="15"/>
      <c r="FJ339" s="15"/>
      <c r="FK339" s="15"/>
      <c r="FL339" s="15"/>
      <c r="FM339" s="15"/>
      <c r="FN339" s="15"/>
      <c r="FO339" s="15"/>
      <c r="FP339" s="15"/>
      <c r="FQ339" s="15"/>
      <c r="FR339" s="15"/>
      <c r="FS339" s="15"/>
      <c r="FT339" s="15"/>
      <c r="FU339" s="15"/>
      <c r="FV339" s="15"/>
      <c r="FW339" s="15"/>
      <c r="FX339" s="15"/>
      <c r="FY339" s="15"/>
      <c r="FZ339" s="15"/>
      <c r="GA339" s="15"/>
      <c r="GB339" s="15"/>
      <c r="GC339" s="15"/>
      <c r="GD339" s="15"/>
      <c r="GE339" s="15"/>
      <c r="GF339" s="15"/>
      <c r="GG339" s="15"/>
      <c r="GH339" s="15"/>
      <c r="GI339" s="15"/>
      <c r="GJ339" s="15"/>
      <c r="GK339" s="15"/>
      <c r="GL339" s="15"/>
      <c r="GM339" s="15"/>
      <c r="GN339" s="15"/>
      <c r="GO339" s="15"/>
      <c r="GP339" s="15"/>
      <c r="GQ339" s="15"/>
      <c r="GR339" s="15"/>
      <c r="GS339" s="15"/>
      <c r="GT339" s="15"/>
      <c r="GU339" s="15"/>
      <c r="GV339" s="15"/>
      <c r="GW339" s="15"/>
      <c r="GX339" s="15"/>
      <c r="GY339" s="15"/>
      <c r="GZ339" s="15"/>
      <c r="HA339" s="15"/>
      <c r="HB339" s="15"/>
      <c r="HC339" s="15"/>
      <c r="HD339" s="15"/>
      <c r="HE339" s="15"/>
      <c r="HF339" s="15"/>
      <c r="HG339" s="15"/>
      <c r="HH339" s="15"/>
      <c r="HI339" s="15"/>
      <c r="HJ339" s="15"/>
      <c r="HK339" s="15"/>
      <c r="HL339" s="15"/>
      <c r="HM339" s="15"/>
      <c r="HN339" s="15"/>
      <c r="HO339" s="15"/>
      <c r="HP339" s="15"/>
      <c r="HQ339" s="15"/>
      <c r="HR339" s="15"/>
      <c r="HS339" s="15"/>
      <c r="HT339" s="15"/>
      <c r="HU339" s="15"/>
      <c r="HV339" s="15"/>
      <c r="HW339" s="15"/>
      <c r="HX339" s="15"/>
      <c r="HY339" s="15"/>
      <c r="HZ339" s="15"/>
      <c r="IA339" s="15"/>
      <c r="IB339" s="15"/>
      <c r="IC339" s="15"/>
      <c r="ID339" s="15"/>
      <c r="IE339" s="15"/>
      <c r="IF339" s="15"/>
      <c r="IG339" s="15"/>
      <c r="IH339" s="15"/>
      <c r="II339" s="15"/>
      <c r="IJ339" s="15"/>
      <c r="IK339" s="15"/>
      <c r="IL339" s="15"/>
      <c r="IM339" s="15"/>
      <c r="IN339" s="15"/>
      <c r="IO339" s="15"/>
      <c r="IP339" s="15"/>
      <c r="IQ339" s="15"/>
      <c r="IR339" s="15"/>
      <c r="IS339" s="15"/>
      <c r="IT339" s="15"/>
      <c r="IU339" s="15"/>
      <c r="IV339" s="15"/>
    </row>
    <row r="340" spans="1:256" s="28" customFormat="1" ht="25.5" customHeight="1">
      <c r="A340" s="7" t="s">
        <v>1006</v>
      </c>
      <c r="B340" s="7" t="s">
        <v>1007</v>
      </c>
      <c r="C340" s="5" t="s">
        <v>1008</v>
      </c>
      <c r="D340" s="51" t="s">
        <v>50</v>
      </c>
      <c r="E340" s="58" t="s">
        <v>52</v>
      </c>
      <c r="F340" s="5" t="s">
        <v>978</v>
      </c>
      <c r="G340" s="50" t="s">
        <v>53</v>
      </c>
      <c r="O340" s="80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  <c r="DX340" s="15"/>
      <c r="DY340" s="15"/>
      <c r="DZ340" s="15"/>
      <c r="EA340" s="15"/>
      <c r="EB340" s="15"/>
      <c r="EC340" s="15"/>
      <c r="ED340" s="15"/>
      <c r="EE340" s="15"/>
      <c r="EF340" s="15"/>
      <c r="EG340" s="15"/>
      <c r="EH340" s="15"/>
      <c r="EI340" s="15"/>
      <c r="EJ340" s="15"/>
      <c r="EK340" s="15"/>
      <c r="EL340" s="15"/>
      <c r="EM340" s="15"/>
      <c r="EN340" s="15"/>
      <c r="EO340" s="15"/>
      <c r="EP340" s="15"/>
      <c r="EQ340" s="15"/>
      <c r="ER340" s="15"/>
      <c r="ES340" s="15"/>
      <c r="ET340" s="15"/>
      <c r="EU340" s="15"/>
      <c r="EV340" s="15"/>
      <c r="EW340" s="15"/>
      <c r="EX340" s="15"/>
      <c r="EY340" s="15"/>
      <c r="EZ340" s="15"/>
      <c r="FA340" s="15"/>
      <c r="FB340" s="15"/>
      <c r="FC340" s="15"/>
      <c r="FD340" s="15"/>
      <c r="FE340" s="15"/>
      <c r="FF340" s="15"/>
      <c r="FG340" s="15"/>
      <c r="FH340" s="15"/>
      <c r="FI340" s="15"/>
      <c r="FJ340" s="15"/>
      <c r="FK340" s="15"/>
      <c r="FL340" s="15"/>
      <c r="FM340" s="15"/>
      <c r="FN340" s="15"/>
      <c r="FO340" s="15"/>
      <c r="FP340" s="15"/>
      <c r="FQ340" s="15"/>
      <c r="FR340" s="15"/>
      <c r="FS340" s="15"/>
      <c r="FT340" s="15"/>
      <c r="FU340" s="15"/>
      <c r="FV340" s="15"/>
      <c r="FW340" s="15"/>
      <c r="FX340" s="15"/>
      <c r="FY340" s="15"/>
      <c r="FZ340" s="15"/>
      <c r="GA340" s="15"/>
      <c r="GB340" s="15"/>
      <c r="GC340" s="15"/>
      <c r="GD340" s="15"/>
      <c r="GE340" s="15"/>
      <c r="GF340" s="15"/>
      <c r="GG340" s="15"/>
      <c r="GH340" s="15"/>
      <c r="GI340" s="15"/>
      <c r="GJ340" s="15"/>
      <c r="GK340" s="15"/>
      <c r="GL340" s="15"/>
      <c r="GM340" s="15"/>
      <c r="GN340" s="15"/>
      <c r="GO340" s="15"/>
      <c r="GP340" s="15"/>
      <c r="GQ340" s="15"/>
      <c r="GR340" s="15"/>
      <c r="GS340" s="15"/>
      <c r="GT340" s="15"/>
      <c r="GU340" s="15"/>
      <c r="GV340" s="15"/>
      <c r="GW340" s="15"/>
      <c r="GX340" s="15"/>
      <c r="GY340" s="15"/>
      <c r="GZ340" s="15"/>
      <c r="HA340" s="15"/>
      <c r="HB340" s="15"/>
      <c r="HC340" s="15"/>
      <c r="HD340" s="15"/>
      <c r="HE340" s="15"/>
      <c r="HF340" s="15"/>
      <c r="HG340" s="15"/>
      <c r="HH340" s="15"/>
      <c r="HI340" s="15"/>
      <c r="HJ340" s="15"/>
      <c r="HK340" s="15"/>
      <c r="HL340" s="15"/>
      <c r="HM340" s="15"/>
      <c r="HN340" s="15"/>
      <c r="HO340" s="15"/>
      <c r="HP340" s="15"/>
      <c r="HQ340" s="15"/>
      <c r="HR340" s="15"/>
      <c r="HS340" s="15"/>
      <c r="HT340" s="15"/>
      <c r="HU340" s="15"/>
      <c r="HV340" s="15"/>
      <c r="HW340" s="15"/>
      <c r="HX340" s="15"/>
      <c r="HY340" s="15"/>
      <c r="HZ340" s="15"/>
      <c r="IA340" s="15"/>
      <c r="IB340" s="15"/>
      <c r="IC340" s="15"/>
      <c r="ID340" s="15"/>
      <c r="IE340" s="15"/>
      <c r="IF340" s="15"/>
      <c r="IG340" s="15"/>
      <c r="IH340" s="15"/>
      <c r="II340" s="15"/>
      <c r="IJ340" s="15"/>
      <c r="IK340" s="15"/>
      <c r="IL340" s="15"/>
      <c r="IM340" s="15"/>
      <c r="IN340" s="15"/>
      <c r="IO340" s="15"/>
      <c r="IP340" s="15"/>
      <c r="IQ340" s="15"/>
      <c r="IR340" s="15"/>
      <c r="IS340" s="15"/>
      <c r="IT340" s="15"/>
      <c r="IU340" s="15"/>
      <c r="IV340" s="15"/>
    </row>
    <row r="341" spans="1:256" s="28" customFormat="1" ht="13.5" customHeight="1">
      <c r="A341" s="145" t="s">
        <v>1115</v>
      </c>
      <c r="B341" s="141">
        <v>2212</v>
      </c>
      <c r="C341" s="132" t="s">
        <v>209</v>
      </c>
      <c r="D341" s="218">
        <v>488000</v>
      </c>
      <c r="E341" s="171">
        <v>548521</v>
      </c>
      <c r="F341" s="298">
        <v>349521</v>
      </c>
      <c r="G341" s="174">
        <f>F341/E341*100</f>
        <v>63.72062327604595</v>
      </c>
      <c r="O341" s="80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  <c r="DX341" s="15"/>
      <c r="DY341" s="15"/>
      <c r="DZ341" s="15"/>
      <c r="EA341" s="15"/>
      <c r="EB341" s="15"/>
      <c r="EC341" s="15"/>
      <c r="ED341" s="15"/>
      <c r="EE341" s="15"/>
      <c r="EF341" s="15"/>
      <c r="EG341" s="15"/>
      <c r="EH341" s="15"/>
      <c r="EI341" s="15"/>
      <c r="EJ341" s="15"/>
      <c r="EK341" s="15"/>
      <c r="EL341" s="15"/>
      <c r="EM341" s="15"/>
      <c r="EN341" s="15"/>
      <c r="EO341" s="15"/>
      <c r="EP341" s="15"/>
      <c r="EQ341" s="15"/>
      <c r="ER341" s="15"/>
      <c r="ES341" s="15"/>
      <c r="ET341" s="15"/>
      <c r="EU341" s="15"/>
      <c r="EV341" s="15"/>
      <c r="EW341" s="15"/>
      <c r="EX341" s="15"/>
      <c r="EY341" s="15"/>
      <c r="EZ341" s="15"/>
      <c r="FA341" s="15"/>
      <c r="FB341" s="15"/>
      <c r="FC341" s="15"/>
      <c r="FD341" s="15"/>
      <c r="FE341" s="15"/>
      <c r="FF341" s="15"/>
      <c r="FG341" s="15"/>
      <c r="FH341" s="15"/>
      <c r="FI341" s="15"/>
      <c r="FJ341" s="15"/>
      <c r="FK341" s="15"/>
      <c r="FL341" s="15"/>
      <c r="FM341" s="15"/>
      <c r="FN341" s="15"/>
      <c r="FO341" s="15"/>
      <c r="FP341" s="15"/>
      <c r="FQ341" s="15"/>
      <c r="FR341" s="15"/>
      <c r="FS341" s="15"/>
      <c r="FT341" s="15"/>
      <c r="FU341" s="15"/>
      <c r="FV341" s="15"/>
      <c r="FW341" s="15"/>
      <c r="FX341" s="15"/>
      <c r="FY341" s="15"/>
      <c r="FZ341" s="15"/>
      <c r="GA341" s="15"/>
      <c r="GB341" s="15"/>
      <c r="GC341" s="15"/>
      <c r="GD341" s="15"/>
      <c r="GE341" s="15"/>
      <c r="GF341" s="15"/>
      <c r="GG341" s="15"/>
      <c r="GH341" s="15"/>
      <c r="GI341" s="15"/>
      <c r="GJ341" s="15"/>
      <c r="GK341" s="15"/>
      <c r="GL341" s="15"/>
      <c r="GM341" s="15"/>
      <c r="GN341" s="15"/>
      <c r="GO341" s="15"/>
      <c r="GP341" s="15"/>
      <c r="GQ341" s="15"/>
      <c r="GR341" s="15"/>
      <c r="GS341" s="15"/>
      <c r="GT341" s="15"/>
      <c r="GU341" s="15"/>
      <c r="GV341" s="15"/>
      <c r="GW341" s="15"/>
      <c r="GX341" s="15"/>
      <c r="GY341" s="15"/>
      <c r="GZ341" s="15"/>
      <c r="HA341" s="15"/>
      <c r="HB341" s="15"/>
      <c r="HC341" s="15"/>
      <c r="HD341" s="15"/>
      <c r="HE341" s="15"/>
      <c r="HF341" s="15"/>
      <c r="HG341" s="15"/>
      <c r="HH341" s="15"/>
      <c r="HI341" s="15"/>
      <c r="HJ341" s="15"/>
      <c r="HK341" s="15"/>
      <c r="HL341" s="15"/>
      <c r="HM341" s="15"/>
      <c r="HN341" s="15"/>
      <c r="HO341" s="15"/>
      <c r="HP341" s="15"/>
      <c r="HQ341" s="15"/>
      <c r="HR341" s="15"/>
      <c r="HS341" s="15"/>
      <c r="HT341" s="15"/>
      <c r="HU341" s="15"/>
      <c r="HV341" s="15"/>
      <c r="HW341" s="15"/>
      <c r="HX341" s="15"/>
      <c r="HY341" s="15"/>
      <c r="HZ341" s="15"/>
      <c r="IA341" s="15"/>
      <c r="IB341" s="15"/>
      <c r="IC341" s="15"/>
      <c r="ID341" s="15"/>
      <c r="IE341" s="15"/>
      <c r="IF341" s="15"/>
      <c r="IG341" s="15"/>
      <c r="IH341" s="15"/>
      <c r="II341" s="15"/>
      <c r="IJ341" s="15"/>
      <c r="IK341" s="15"/>
      <c r="IL341" s="15"/>
      <c r="IM341" s="15"/>
      <c r="IN341" s="15"/>
      <c r="IO341" s="15"/>
      <c r="IP341" s="15"/>
      <c r="IQ341" s="15"/>
      <c r="IR341" s="15"/>
      <c r="IS341" s="15"/>
      <c r="IT341" s="15"/>
      <c r="IU341" s="15"/>
      <c r="IV341" s="15"/>
    </row>
    <row r="342" spans="1:256" s="28" customFormat="1" ht="15" customHeight="1">
      <c r="A342" s="145" t="s">
        <v>1115</v>
      </c>
      <c r="B342" s="141">
        <v>2212</v>
      </c>
      <c r="C342" s="132" t="s">
        <v>210</v>
      </c>
      <c r="D342" s="218">
        <v>22500</v>
      </c>
      <c r="E342" s="298">
        <v>39500</v>
      </c>
      <c r="F342" s="298">
        <v>0</v>
      </c>
      <c r="G342" s="174">
        <f>F342/E342*100</f>
        <v>0</v>
      </c>
      <c r="O342" s="80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  <c r="DX342" s="15"/>
      <c r="DY342" s="15"/>
      <c r="DZ342" s="15"/>
      <c r="EA342" s="15"/>
      <c r="EB342" s="15"/>
      <c r="EC342" s="15"/>
      <c r="ED342" s="15"/>
      <c r="EE342" s="15"/>
      <c r="EF342" s="15"/>
      <c r="EG342" s="15"/>
      <c r="EH342" s="15"/>
      <c r="EI342" s="15"/>
      <c r="EJ342" s="15"/>
      <c r="EK342" s="15"/>
      <c r="EL342" s="15"/>
      <c r="EM342" s="15"/>
      <c r="EN342" s="15"/>
      <c r="EO342" s="15"/>
      <c r="EP342" s="15"/>
      <c r="EQ342" s="15"/>
      <c r="ER342" s="15"/>
      <c r="ES342" s="15"/>
      <c r="ET342" s="15"/>
      <c r="EU342" s="15"/>
      <c r="EV342" s="15"/>
      <c r="EW342" s="15"/>
      <c r="EX342" s="15"/>
      <c r="EY342" s="15"/>
      <c r="EZ342" s="15"/>
      <c r="FA342" s="15"/>
      <c r="FB342" s="15"/>
      <c r="FC342" s="15"/>
      <c r="FD342" s="15"/>
      <c r="FE342" s="15"/>
      <c r="FF342" s="15"/>
      <c r="FG342" s="15"/>
      <c r="FH342" s="15"/>
      <c r="FI342" s="15"/>
      <c r="FJ342" s="15"/>
      <c r="FK342" s="15"/>
      <c r="FL342" s="15"/>
      <c r="FM342" s="15"/>
      <c r="FN342" s="15"/>
      <c r="FO342" s="15"/>
      <c r="FP342" s="15"/>
      <c r="FQ342" s="15"/>
      <c r="FR342" s="15"/>
      <c r="FS342" s="15"/>
      <c r="FT342" s="15"/>
      <c r="FU342" s="15"/>
      <c r="FV342" s="15"/>
      <c r="FW342" s="15"/>
      <c r="FX342" s="15"/>
      <c r="FY342" s="15"/>
      <c r="FZ342" s="15"/>
      <c r="GA342" s="15"/>
      <c r="GB342" s="15"/>
      <c r="GC342" s="15"/>
      <c r="GD342" s="15"/>
      <c r="GE342" s="15"/>
      <c r="GF342" s="15"/>
      <c r="GG342" s="15"/>
      <c r="GH342" s="15"/>
      <c r="GI342" s="15"/>
      <c r="GJ342" s="15"/>
      <c r="GK342" s="15"/>
      <c r="GL342" s="15"/>
      <c r="GM342" s="15"/>
      <c r="GN342" s="15"/>
      <c r="GO342" s="15"/>
      <c r="GP342" s="15"/>
      <c r="GQ342" s="15"/>
      <c r="GR342" s="15"/>
      <c r="GS342" s="15"/>
      <c r="GT342" s="15"/>
      <c r="GU342" s="15"/>
      <c r="GV342" s="15"/>
      <c r="GW342" s="15"/>
      <c r="GX342" s="15"/>
      <c r="GY342" s="15"/>
      <c r="GZ342" s="15"/>
      <c r="HA342" s="15"/>
      <c r="HB342" s="15"/>
      <c r="HC342" s="15"/>
      <c r="HD342" s="15"/>
      <c r="HE342" s="15"/>
      <c r="HF342" s="15"/>
      <c r="HG342" s="15"/>
      <c r="HH342" s="15"/>
      <c r="HI342" s="15"/>
      <c r="HJ342" s="15"/>
      <c r="HK342" s="15"/>
      <c r="HL342" s="15"/>
      <c r="HM342" s="15"/>
      <c r="HN342" s="15"/>
      <c r="HO342" s="15"/>
      <c r="HP342" s="15"/>
      <c r="HQ342" s="15"/>
      <c r="HR342" s="15"/>
      <c r="HS342" s="15"/>
      <c r="HT342" s="15"/>
      <c r="HU342" s="15"/>
      <c r="HV342" s="15"/>
      <c r="HW342" s="15"/>
      <c r="HX342" s="15"/>
      <c r="HY342" s="15"/>
      <c r="HZ342" s="15"/>
      <c r="IA342" s="15"/>
      <c r="IB342" s="15"/>
      <c r="IC342" s="15"/>
      <c r="ID342" s="15"/>
      <c r="IE342" s="15"/>
      <c r="IF342" s="15"/>
      <c r="IG342" s="15"/>
      <c r="IH342" s="15"/>
      <c r="II342" s="15"/>
      <c r="IJ342" s="15"/>
      <c r="IK342" s="15"/>
      <c r="IL342" s="15"/>
      <c r="IM342" s="15"/>
      <c r="IN342" s="15"/>
      <c r="IO342" s="15"/>
      <c r="IP342" s="15"/>
      <c r="IQ342" s="15"/>
      <c r="IR342" s="15"/>
      <c r="IS342" s="15"/>
      <c r="IT342" s="15"/>
      <c r="IU342" s="15"/>
      <c r="IV342" s="15"/>
    </row>
    <row r="343" spans="1:256" s="28" customFormat="1" ht="14.25" customHeight="1">
      <c r="A343" s="197"/>
      <c r="B343" s="214"/>
      <c r="C343" s="213" t="s">
        <v>635</v>
      </c>
      <c r="D343" s="200">
        <f>SUM(D341:D342)</f>
        <v>510500</v>
      </c>
      <c r="E343" s="200">
        <f>SUM(E341:E342)</f>
        <v>588021</v>
      </c>
      <c r="F343" s="200">
        <f>SUM(F341:F342)</f>
        <v>349521</v>
      </c>
      <c r="G343" s="228">
        <f>F343/E343*100</f>
        <v>59.44022407363002</v>
      </c>
      <c r="O343" s="80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  <c r="DX343" s="15"/>
      <c r="DY343" s="15"/>
      <c r="DZ343" s="15"/>
      <c r="EA343" s="15"/>
      <c r="EB343" s="15"/>
      <c r="EC343" s="15"/>
      <c r="ED343" s="15"/>
      <c r="EE343" s="15"/>
      <c r="EF343" s="15"/>
      <c r="EG343" s="15"/>
      <c r="EH343" s="15"/>
      <c r="EI343" s="15"/>
      <c r="EJ343" s="15"/>
      <c r="EK343" s="15"/>
      <c r="EL343" s="15"/>
      <c r="EM343" s="15"/>
      <c r="EN343" s="15"/>
      <c r="EO343" s="15"/>
      <c r="EP343" s="15"/>
      <c r="EQ343" s="15"/>
      <c r="ER343" s="15"/>
      <c r="ES343" s="15"/>
      <c r="ET343" s="15"/>
      <c r="EU343" s="15"/>
      <c r="EV343" s="15"/>
      <c r="EW343" s="15"/>
      <c r="EX343" s="15"/>
      <c r="EY343" s="15"/>
      <c r="EZ343" s="15"/>
      <c r="FA343" s="15"/>
      <c r="FB343" s="15"/>
      <c r="FC343" s="15"/>
      <c r="FD343" s="15"/>
      <c r="FE343" s="15"/>
      <c r="FF343" s="15"/>
      <c r="FG343" s="15"/>
      <c r="FH343" s="15"/>
      <c r="FI343" s="15"/>
      <c r="FJ343" s="15"/>
      <c r="FK343" s="15"/>
      <c r="FL343" s="15"/>
      <c r="FM343" s="15"/>
      <c r="FN343" s="15"/>
      <c r="FO343" s="15"/>
      <c r="FP343" s="15"/>
      <c r="FQ343" s="15"/>
      <c r="FR343" s="15"/>
      <c r="FS343" s="15"/>
      <c r="FT343" s="15"/>
      <c r="FU343" s="15"/>
      <c r="FV343" s="15"/>
      <c r="FW343" s="15"/>
      <c r="FX343" s="15"/>
      <c r="FY343" s="15"/>
      <c r="FZ343" s="15"/>
      <c r="GA343" s="15"/>
      <c r="GB343" s="15"/>
      <c r="GC343" s="15"/>
      <c r="GD343" s="15"/>
      <c r="GE343" s="15"/>
      <c r="GF343" s="15"/>
      <c r="GG343" s="15"/>
      <c r="GH343" s="15"/>
      <c r="GI343" s="15"/>
      <c r="GJ343" s="15"/>
      <c r="GK343" s="15"/>
      <c r="GL343" s="15"/>
      <c r="GM343" s="15"/>
      <c r="GN343" s="15"/>
      <c r="GO343" s="15"/>
      <c r="GP343" s="15"/>
      <c r="GQ343" s="15"/>
      <c r="GR343" s="15"/>
      <c r="GS343" s="15"/>
      <c r="GT343" s="15"/>
      <c r="GU343" s="15"/>
      <c r="GV343" s="15"/>
      <c r="GW343" s="15"/>
      <c r="GX343" s="15"/>
      <c r="GY343" s="15"/>
      <c r="GZ343" s="15"/>
      <c r="HA343" s="15"/>
      <c r="HB343" s="15"/>
      <c r="HC343" s="15"/>
      <c r="HD343" s="15"/>
      <c r="HE343" s="15"/>
      <c r="HF343" s="15"/>
      <c r="HG343" s="15"/>
      <c r="HH343" s="15"/>
      <c r="HI343" s="15"/>
      <c r="HJ343" s="15"/>
      <c r="HK343" s="15"/>
      <c r="HL343" s="15"/>
      <c r="HM343" s="15"/>
      <c r="HN343" s="15"/>
      <c r="HO343" s="15"/>
      <c r="HP343" s="15"/>
      <c r="HQ343" s="15"/>
      <c r="HR343" s="15"/>
      <c r="HS343" s="15"/>
      <c r="HT343" s="15"/>
      <c r="HU343" s="15"/>
      <c r="HV343" s="15"/>
      <c r="HW343" s="15"/>
      <c r="HX343" s="15"/>
      <c r="HY343" s="15"/>
      <c r="HZ343" s="15"/>
      <c r="IA343" s="15"/>
      <c r="IB343" s="15"/>
      <c r="IC343" s="15"/>
      <c r="ID343" s="15"/>
      <c r="IE343" s="15"/>
      <c r="IF343" s="15"/>
      <c r="IG343" s="15"/>
      <c r="IH343" s="15"/>
      <c r="II343" s="15"/>
      <c r="IJ343" s="15"/>
      <c r="IK343" s="15"/>
      <c r="IL343" s="15"/>
      <c r="IM343" s="15"/>
      <c r="IN343" s="15"/>
      <c r="IO343" s="15"/>
      <c r="IP343" s="15"/>
      <c r="IQ343" s="15"/>
      <c r="IR343" s="15"/>
      <c r="IS343" s="15"/>
      <c r="IT343" s="15"/>
      <c r="IU343" s="15"/>
      <c r="IV343" s="15"/>
    </row>
    <row r="344" spans="1:256" s="28" customFormat="1" ht="14.25" customHeight="1">
      <c r="A344" s="16"/>
      <c r="B344" s="67"/>
      <c r="C344" s="201"/>
      <c r="D344" s="204"/>
      <c r="E344" s="204"/>
      <c r="F344" s="204"/>
      <c r="G344" s="370"/>
      <c r="O344" s="80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  <c r="DX344" s="15"/>
      <c r="DY344" s="15"/>
      <c r="DZ344" s="15"/>
      <c r="EA344" s="15"/>
      <c r="EB344" s="15"/>
      <c r="EC344" s="15"/>
      <c r="ED344" s="15"/>
      <c r="EE344" s="15"/>
      <c r="EF344" s="15"/>
      <c r="EG344" s="15"/>
      <c r="EH344" s="15"/>
      <c r="EI344" s="15"/>
      <c r="EJ344" s="15"/>
      <c r="EK344" s="15"/>
      <c r="EL344" s="15"/>
      <c r="EM344" s="15"/>
      <c r="EN344" s="15"/>
      <c r="EO344" s="15"/>
      <c r="EP344" s="15"/>
      <c r="EQ344" s="15"/>
      <c r="ER344" s="15"/>
      <c r="ES344" s="15"/>
      <c r="ET344" s="15"/>
      <c r="EU344" s="15"/>
      <c r="EV344" s="15"/>
      <c r="EW344" s="15"/>
      <c r="EX344" s="15"/>
      <c r="EY344" s="15"/>
      <c r="EZ344" s="15"/>
      <c r="FA344" s="15"/>
      <c r="FB344" s="15"/>
      <c r="FC344" s="15"/>
      <c r="FD344" s="15"/>
      <c r="FE344" s="15"/>
      <c r="FF344" s="15"/>
      <c r="FG344" s="15"/>
      <c r="FH344" s="15"/>
      <c r="FI344" s="15"/>
      <c r="FJ344" s="15"/>
      <c r="FK344" s="15"/>
      <c r="FL344" s="15"/>
      <c r="FM344" s="15"/>
      <c r="FN344" s="15"/>
      <c r="FO344" s="15"/>
      <c r="FP344" s="15"/>
      <c r="FQ344" s="15"/>
      <c r="FR344" s="15"/>
      <c r="FS344" s="15"/>
      <c r="FT344" s="15"/>
      <c r="FU344" s="15"/>
      <c r="FV344" s="15"/>
      <c r="FW344" s="15"/>
      <c r="FX344" s="15"/>
      <c r="FY344" s="15"/>
      <c r="FZ344" s="15"/>
      <c r="GA344" s="15"/>
      <c r="GB344" s="15"/>
      <c r="GC344" s="15"/>
      <c r="GD344" s="15"/>
      <c r="GE344" s="15"/>
      <c r="GF344" s="15"/>
      <c r="GG344" s="15"/>
      <c r="GH344" s="15"/>
      <c r="GI344" s="15"/>
      <c r="GJ344" s="15"/>
      <c r="GK344" s="15"/>
      <c r="GL344" s="15"/>
      <c r="GM344" s="15"/>
      <c r="GN344" s="15"/>
      <c r="GO344" s="15"/>
      <c r="GP344" s="15"/>
      <c r="GQ344" s="15"/>
      <c r="GR344" s="15"/>
      <c r="GS344" s="15"/>
      <c r="GT344" s="15"/>
      <c r="GU344" s="15"/>
      <c r="GV344" s="15"/>
      <c r="GW344" s="15"/>
      <c r="GX344" s="15"/>
      <c r="GY344" s="15"/>
      <c r="GZ344" s="15"/>
      <c r="HA344" s="15"/>
      <c r="HB344" s="15"/>
      <c r="HC344" s="15"/>
      <c r="HD344" s="15"/>
      <c r="HE344" s="15"/>
      <c r="HF344" s="15"/>
      <c r="HG344" s="15"/>
      <c r="HH344" s="15"/>
      <c r="HI344" s="15"/>
      <c r="HJ344" s="15"/>
      <c r="HK344" s="15"/>
      <c r="HL344" s="15"/>
      <c r="HM344" s="15"/>
      <c r="HN344" s="15"/>
      <c r="HO344" s="15"/>
      <c r="HP344" s="15"/>
      <c r="HQ344" s="15"/>
      <c r="HR344" s="15"/>
      <c r="HS344" s="15"/>
      <c r="HT344" s="15"/>
      <c r="HU344" s="15"/>
      <c r="HV344" s="15"/>
      <c r="HW344" s="15"/>
      <c r="HX344" s="15"/>
      <c r="HY344" s="15"/>
      <c r="HZ344" s="15"/>
      <c r="IA344" s="15"/>
      <c r="IB344" s="15"/>
      <c r="IC344" s="15"/>
      <c r="ID344" s="15"/>
      <c r="IE344" s="15"/>
      <c r="IF344" s="15"/>
      <c r="IG344" s="15"/>
      <c r="IH344" s="15"/>
      <c r="II344" s="15"/>
      <c r="IJ344" s="15"/>
      <c r="IK344" s="15"/>
      <c r="IL344" s="15"/>
      <c r="IM344" s="15"/>
      <c r="IN344" s="15"/>
      <c r="IO344" s="15"/>
      <c r="IP344" s="15"/>
      <c r="IQ344" s="15"/>
      <c r="IR344" s="15"/>
      <c r="IS344" s="15"/>
      <c r="IT344" s="15"/>
      <c r="IU344" s="15"/>
      <c r="IV344" s="15"/>
    </row>
    <row r="345" spans="1:256" s="28" customFormat="1" ht="14.25" customHeight="1">
      <c r="A345" s="811" t="s">
        <v>1075</v>
      </c>
      <c r="B345" s="811"/>
      <c r="C345" s="811"/>
      <c r="D345" s="69"/>
      <c r="E345" s="69"/>
      <c r="F345" s="69"/>
      <c r="G345" s="81"/>
      <c r="O345" s="80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  <c r="DX345" s="15"/>
      <c r="DY345" s="15"/>
      <c r="DZ345" s="15"/>
      <c r="EA345" s="15"/>
      <c r="EB345" s="15"/>
      <c r="EC345" s="15"/>
      <c r="ED345" s="15"/>
      <c r="EE345" s="15"/>
      <c r="EF345" s="15"/>
      <c r="EG345" s="15"/>
      <c r="EH345" s="15"/>
      <c r="EI345" s="15"/>
      <c r="EJ345" s="15"/>
      <c r="EK345" s="15"/>
      <c r="EL345" s="15"/>
      <c r="EM345" s="15"/>
      <c r="EN345" s="15"/>
      <c r="EO345" s="15"/>
      <c r="EP345" s="15"/>
      <c r="EQ345" s="15"/>
      <c r="ER345" s="15"/>
      <c r="ES345" s="15"/>
      <c r="ET345" s="15"/>
      <c r="EU345" s="15"/>
      <c r="EV345" s="15"/>
      <c r="EW345" s="15"/>
      <c r="EX345" s="15"/>
      <c r="EY345" s="15"/>
      <c r="EZ345" s="15"/>
      <c r="FA345" s="15"/>
      <c r="FB345" s="15"/>
      <c r="FC345" s="15"/>
      <c r="FD345" s="15"/>
      <c r="FE345" s="15"/>
      <c r="FF345" s="15"/>
      <c r="FG345" s="15"/>
      <c r="FH345" s="15"/>
      <c r="FI345" s="15"/>
      <c r="FJ345" s="15"/>
      <c r="FK345" s="15"/>
      <c r="FL345" s="15"/>
      <c r="FM345" s="15"/>
      <c r="FN345" s="15"/>
      <c r="FO345" s="15"/>
      <c r="FP345" s="15"/>
      <c r="FQ345" s="15"/>
      <c r="FR345" s="15"/>
      <c r="FS345" s="15"/>
      <c r="FT345" s="15"/>
      <c r="FU345" s="15"/>
      <c r="FV345" s="15"/>
      <c r="FW345" s="15"/>
      <c r="FX345" s="15"/>
      <c r="FY345" s="15"/>
      <c r="FZ345" s="15"/>
      <c r="GA345" s="15"/>
      <c r="GB345" s="15"/>
      <c r="GC345" s="15"/>
      <c r="GD345" s="15"/>
      <c r="GE345" s="15"/>
      <c r="GF345" s="15"/>
      <c r="GG345" s="15"/>
      <c r="GH345" s="15"/>
      <c r="GI345" s="15"/>
      <c r="GJ345" s="15"/>
      <c r="GK345" s="15"/>
      <c r="GL345" s="15"/>
      <c r="GM345" s="15"/>
      <c r="GN345" s="15"/>
      <c r="GO345" s="15"/>
      <c r="GP345" s="15"/>
      <c r="GQ345" s="15"/>
      <c r="GR345" s="15"/>
      <c r="GS345" s="15"/>
      <c r="GT345" s="15"/>
      <c r="GU345" s="15"/>
      <c r="GV345" s="15"/>
      <c r="GW345" s="15"/>
      <c r="GX345" s="15"/>
      <c r="GY345" s="15"/>
      <c r="GZ345" s="15"/>
      <c r="HA345" s="15"/>
      <c r="HB345" s="15"/>
      <c r="HC345" s="15"/>
      <c r="HD345" s="15"/>
      <c r="HE345" s="15"/>
      <c r="HF345" s="15"/>
      <c r="HG345" s="15"/>
      <c r="HH345" s="15"/>
      <c r="HI345" s="15"/>
      <c r="HJ345" s="15"/>
      <c r="HK345" s="15"/>
      <c r="HL345" s="15"/>
      <c r="HM345" s="15"/>
      <c r="HN345" s="15"/>
      <c r="HO345" s="15"/>
      <c r="HP345" s="15"/>
      <c r="HQ345" s="15"/>
      <c r="HR345" s="15"/>
      <c r="HS345" s="15"/>
      <c r="HT345" s="15"/>
      <c r="HU345" s="15"/>
      <c r="HV345" s="15"/>
      <c r="HW345" s="15"/>
      <c r="HX345" s="15"/>
      <c r="HY345" s="15"/>
      <c r="HZ345" s="15"/>
      <c r="IA345" s="15"/>
      <c r="IB345" s="15"/>
      <c r="IC345" s="15"/>
      <c r="ID345" s="15"/>
      <c r="IE345" s="15"/>
      <c r="IF345" s="15"/>
      <c r="IG345" s="15"/>
      <c r="IH345" s="15"/>
      <c r="II345" s="15"/>
      <c r="IJ345" s="15"/>
      <c r="IK345" s="15"/>
      <c r="IL345" s="15"/>
      <c r="IM345" s="15"/>
      <c r="IN345" s="15"/>
      <c r="IO345" s="15"/>
      <c r="IP345" s="15"/>
      <c r="IQ345" s="15"/>
      <c r="IR345" s="15"/>
      <c r="IS345" s="15"/>
      <c r="IT345" s="15"/>
      <c r="IU345" s="15"/>
      <c r="IV345" s="15"/>
    </row>
    <row r="346" spans="1:256" s="28" customFormat="1" ht="14.25" customHeight="1">
      <c r="A346" s="20"/>
      <c r="B346" s="20"/>
      <c r="C346" s="20"/>
      <c r="D346" s="69"/>
      <c r="E346" s="69"/>
      <c r="F346" s="69"/>
      <c r="G346" s="81"/>
      <c r="O346" s="80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  <c r="DX346" s="15"/>
      <c r="DY346" s="15"/>
      <c r="DZ346" s="15"/>
      <c r="EA346" s="15"/>
      <c r="EB346" s="15"/>
      <c r="EC346" s="15"/>
      <c r="ED346" s="15"/>
      <c r="EE346" s="15"/>
      <c r="EF346" s="15"/>
      <c r="EG346" s="15"/>
      <c r="EH346" s="15"/>
      <c r="EI346" s="15"/>
      <c r="EJ346" s="15"/>
      <c r="EK346" s="15"/>
      <c r="EL346" s="15"/>
      <c r="EM346" s="15"/>
      <c r="EN346" s="15"/>
      <c r="EO346" s="15"/>
      <c r="EP346" s="15"/>
      <c r="EQ346" s="15"/>
      <c r="ER346" s="15"/>
      <c r="ES346" s="15"/>
      <c r="ET346" s="15"/>
      <c r="EU346" s="15"/>
      <c r="EV346" s="15"/>
      <c r="EW346" s="15"/>
      <c r="EX346" s="15"/>
      <c r="EY346" s="15"/>
      <c r="EZ346" s="15"/>
      <c r="FA346" s="15"/>
      <c r="FB346" s="15"/>
      <c r="FC346" s="15"/>
      <c r="FD346" s="15"/>
      <c r="FE346" s="15"/>
      <c r="FF346" s="15"/>
      <c r="FG346" s="15"/>
      <c r="FH346" s="15"/>
      <c r="FI346" s="15"/>
      <c r="FJ346" s="15"/>
      <c r="FK346" s="15"/>
      <c r="FL346" s="15"/>
      <c r="FM346" s="15"/>
      <c r="FN346" s="15"/>
      <c r="FO346" s="15"/>
      <c r="FP346" s="15"/>
      <c r="FQ346" s="15"/>
      <c r="FR346" s="15"/>
      <c r="FS346" s="15"/>
      <c r="FT346" s="15"/>
      <c r="FU346" s="15"/>
      <c r="FV346" s="15"/>
      <c r="FW346" s="15"/>
      <c r="FX346" s="15"/>
      <c r="FY346" s="15"/>
      <c r="FZ346" s="15"/>
      <c r="GA346" s="15"/>
      <c r="GB346" s="15"/>
      <c r="GC346" s="15"/>
      <c r="GD346" s="15"/>
      <c r="GE346" s="15"/>
      <c r="GF346" s="15"/>
      <c r="GG346" s="15"/>
      <c r="GH346" s="15"/>
      <c r="GI346" s="15"/>
      <c r="GJ346" s="15"/>
      <c r="GK346" s="15"/>
      <c r="GL346" s="15"/>
      <c r="GM346" s="15"/>
      <c r="GN346" s="15"/>
      <c r="GO346" s="15"/>
      <c r="GP346" s="15"/>
      <c r="GQ346" s="15"/>
      <c r="GR346" s="15"/>
      <c r="GS346" s="15"/>
      <c r="GT346" s="15"/>
      <c r="GU346" s="15"/>
      <c r="GV346" s="15"/>
      <c r="GW346" s="15"/>
      <c r="GX346" s="15"/>
      <c r="GY346" s="15"/>
      <c r="GZ346" s="15"/>
      <c r="HA346" s="15"/>
      <c r="HB346" s="15"/>
      <c r="HC346" s="15"/>
      <c r="HD346" s="15"/>
      <c r="HE346" s="15"/>
      <c r="HF346" s="15"/>
      <c r="HG346" s="15"/>
      <c r="HH346" s="15"/>
      <c r="HI346" s="15"/>
      <c r="HJ346" s="15"/>
      <c r="HK346" s="15"/>
      <c r="HL346" s="15"/>
      <c r="HM346" s="15"/>
      <c r="HN346" s="15"/>
      <c r="HO346" s="15"/>
      <c r="HP346" s="15"/>
      <c r="HQ346" s="15"/>
      <c r="HR346" s="15"/>
      <c r="HS346" s="15"/>
      <c r="HT346" s="15"/>
      <c r="HU346" s="15"/>
      <c r="HV346" s="15"/>
      <c r="HW346" s="15"/>
      <c r="HX346" s="15"/>
      <c r="HY346" s="15"/>
      <c r="HZ346" s="15"/>
      <c r="IA346" s="15"/>
      <c r="IB346" s="15"/>
      <c r="IC346" s="15"/>
      <c r="ID346" s="15"/>
      <c r="IE346" s="15"/>
      <c r="IF346" s="15"/>
      <c r="IG346" s="15"/>
      <c r="IH346" s="15"/>
      <c r="II346" s="15"/>
      <c r="IJ346" s="15"/>
      <c r="IK346" s="15"/>
      <c r="IL346" s="15"/>
      <c r="IM346" s="15"/>
      <c r="IN346" s="15"/>
      <c r="IO346" s="15"/>
      <c r="IP346" s="15"/>
      <c r="IQ346" s="15"/>
      <c r="IR346" s="15"/>
      <c r="IS346" s="15"/>
      <c r="IT346" s="15"/>
      <c r="IU346" s="15"/>
      <c r="IV346" s="15"/>
    </row>
    <row r="347" spans="1:256" s="28" customFormat="1" ht="25.5" customHeight="1">
      <c r="A347" s="7" t="s">
        <v>1006</v>
      </c>
      <c r="B347" s="7" t="s">
        <v>1007</v>
      </c>
      <c r="C347" s="5" t="s">
        <v>1008</v>
      </c>
      <c r="D347" s="51" t="s">
        <v>50</v>
      </c>
      <c r="E347" s="58" t="s">
        <v>52</v>
      </c>
      <c r="F347" s="5" t="s">
        <v>978</v>
      </c>
      <c r="G347" s="50" t="s">
        <v>53</v>
      </c>
      <c r="O347" s="80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  <c r="DX347" s="15"/>
      <c r="DY347" s="15"/>
      <c r="DZ347" s="15"/>
      <c r="EA347" s="15"/>
      <c r="EB347" s="15"/>
      <c r="EC347" s="15"/>
      <c r="ED347" s="15"/>
      <c r="EE347" s="15"/>
      <c r="EF347" s="15"/>
      <c r="EG347" s="15"/>
      <c r="EH347" s="15"/>
      <c r="EI347" s="15"/>
      <c r="EJ347" s="15"/>
      <c r="EK347" s="15"/>
      <c r="EL347" s="15"/>
      <c r="EM347" s="15"/>
      <c r="EN347" s="15"/>
      <c r="EO347" s="15"/>
      <c r="EP347" s="15"/>
      <c r="EQ347" s="15"/>
      <c r="ER347" s="15"/>
      <c r="ES347" s="15"/>
      <c r="ET347" s="15"/>
      <c r="EU347" s="15"/>
      <c r="EV347" s="15"/>
      <c r="EW347" s="15"/>
      <c r="EX347" s="15"/>
      <c r="EY347" s="15"/>
      <c r="EZ347" s="15"/>
      <c r="FA347" s="15"/>
      <c r="FB347" s="15"/>
      <c r="FC347" s="15"/>
      <c r="FD347" s="15"/>
      <c r="FE347" s="15"/>
      <c r="FF347" s="15"/>
      <c r="FG347" s="15"/>
      <c r="FH347" s="15"/>
      <c r="FI347" s="15"/>
      <c r="FJ347" s="15"/>
      <c r="FK347" s="15"/>
      <c r="FL347" s="15"/>
      <c r="FM347" s="15"/>
      <c r="FN347" s="15"/>
      <c r="FO347" s="15"/>
      <c r="FP347" s="15"/>
      <c r="FQ347" s="15"/>
      <c r="FR347" s="15"/>
      <c r="FS347" s="15"/>
      <c r="FT347" s="15"/>
      <c r="FU347" s="15"/>
      <c r="FV347" s="15"/>
      <c r="FW347" s="15"/>
      <c r="FX347" s="15"/>
      <c r="FY347" s="15"/>
      <c r="FZ347" s="15"/>
      <c r="GA347" s="15"/>
      <c r="GB347" s="15"/>
      <c r="GC347" s="15"/>
      <c r="GD347" s="15"/>
      <c r="GE347" s="15"/>
      <c r="GF347" s="15"/>
      <c r="GG347" s="15"/>
      <c r="GH347" s="15"/>
      <c r="GI347" s="15"/>
      <c r="GJ347" s="15"/>
      <c r="GK347" s="15"/>
      <c r="GL347" s="15"/>
      <c r="GM347" s="15"/>
      <c r="GN347" s="15"/>
      <c r="GO347" s="15"/>
      <c r="GP347" s="15"/>
      <c r="GQ347" s="15"/>
      <c r="GR347" s="15"/>
      <c r="GS347" s="15"/>
      <c r="GT347" s="15"/>
      <c r="GU347" s="15"/>
      <c r="GV347" s="15"/>
      <c r="GW347" s="15"/>
      <c r="GX347" s="15"/>
      <c r="GY347" s="15"/>
      <c r="GZ347" s="15"/>
      <c r="HA347" s="15"/>
      <c r="HB347" s="15"/>
      <c r="HC347" s="15"/>
      <c r="HD347" s="15"/>
      <c r="HE347" s="15"/>
      <c r="HF347" s="15"/>
      <c r="HG347" s="15"/>
      <c r="HH347" s="15"/>
      <c r="HI347" s="15"/>
      <c r="HJ347" s="15"/>
      <c r="HK347" s="15"/>
      <c r="HL347" s="15"/>
      <c r="HM347" s="15"/>
      <c r="HN347" s="15"/>
      <c r="HO347" s="15"/>
      <c r="HP347" s="15"/>
      <c r="HQ347" s="15"/>
      <c r="HR347" s="15"/>
      <c r="HS347" s="15"/>
      <c r="HT347" s="15"/>
      <c r="HU347" s="15"/>
      <c r="HV347" s="15"/>
      <c r="HW347" s="15"/>
      <c r="HX347" s="15"/>
      <c r="HY347" s="15"/>
      <c r="HZ347" s="15"/>
      <c r="IA347" s="15"/>
      <c r="IB347" s="15"/>
      <c r="IC347" s="15"/>
      <c r="ID347" s="15"/>
      <c r="IE347" s="15"/>
      <c r="IF347" s="15"/>
      <c r="IG347" s="15"/>
      <c r="IH347" s="15"/>
      <c r="II347" s="15"/>
      <c r="IJ347" s="15"/>
      <c r="IK347" s="15"/>
      <c r="IL347" s="15"/>
      <c r="IM347" s="15"/>
      <c r="IN347" s="15"/>
      <c r="IO347" s="15"/>
      <c r="IP347" s="15"/>
      <c r="IQ347" s="15"/>
      <c r="IR347" s="15"/>
      <c r="IS347" s="15"/>
      <c r="IT347" s="15"/>
      <c r="IU347" s="15"/>
      <c r="IV347" s="15"/>
    </row>
    <row r="348" spans="1:256" s="28" customFormat="1" ht="14.25" customHeight="1">
      <c r="A348" s="145">
        <v>10</v>
      </c>
      <c r="B348" s="141" t="s">
        <v>589</v>
      </c>
      <c r="C348" s="132" t="s">
        <v>590</v>
      </c>
      <c r="D348" s="218">
        <v>200000</v>
      </c>
      <c r="E348" s="298">
        <v>200000</v>
      </c>
      <c r="F348" s="298">
        <v>190000</v>
      </c>
      <c r="G348" s="174">
        <f>F348/E348*100</f>
        <v>95</v>
      </c>
      <c r="O348" s="80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  <c r="DX348" s="15"/>
      <c r="DY348" s="15"/>
      <c r="DZ348" s="15"/>
      <c r="EA348" s="15"/>
      <c r="EB348" s="15"/>
      <c r="EC348" s="15"/>
      <c r="ED348" s="15"/>
      <c r="EE348" s="15"/>
      <c r="EF348" s="15"/>
      <c r="EG348" s="15"/>
      <c r="EH348" s="15"/>
      <c r="EI348" s="15"/>
      <c r="EJ348" s="15"/>
      <c r="EK348" s="15"/>
      <c r="EL348" s="15"/>
      <c r="EM348" s="15"/>
      <c r="EN348" s="15"/>
      <c r="EO348" s="15"/>
      <c r="EP348" s="15"/>
      <c r="EQ348" s="15"/>
      <c r="ER348" s="15"/>
      <c r="ES348" s="15"/>
      <c r="ET348" s="15"/>
      <c r="EU348" s="15"/>
      <c r="EV348" s="15"/>
      <c r="EW348" s="15"/>
      <c r="EX348" s="15"/>
      <c r="EY348" s="15"/>
      <c r="EZ348" s="15"/>
      <c r="FA348" s="15"/>
      <c r="FB348" s="15"/>
      <c r="FC348" s="15"/>
      <c r="FD348" s="15"/>
      <c r="FE348" s="15"/>
      <c r="FF348" s="15"/>
      <c r="FG348" s="15"/>
      <c r="FH348" s="15"/>
      <c r="FI348" s="15"/>
      <c r="FJ348" s="15"/>
      <c r="FK348" s="15"/>
      <c r="FL348" s="15"/>
      <c r="FM348" s="15"/>
      <c r="FN348" s="15"/>
      <c r="FO348" s="15"/>
      <c r="FP348" s="15"/>
      <c r="FQ348" s="15"/>
      <c r="FR348" s="15"/>
      <c r="FS348" s="15"/>
      <c r="FT348" s="15"/>
      <c r="FU348" s="15"/>
      <c r="FV348" s="15"/>
      <c r="FW348" s="15"/>
      <c r="FX348" s="15"/>
      <c r="FY348" s="15"/>
      <c r="FZ348" s="15"/>
      <c r="GA348" s="15"/>
      <c r="GB348" s="15"/>
      <c r="GC348" s="15"/>
      <c r="GD348" s="15"/>
      <c r="GE348" s="15"/>
      <c r="GF348" s="15"/>
      <c r="GG348" s="15"/>
      <c r="GH348" s="15"/>
      <c r="GI348" s="15"/>
      <c r="GJ348" s="15"/>
      <c r="GK348" s="15"/>
      <c r="GL348" s="15"/>
      <c r="GM348" s="15"/>
      <c r="GN348" s="15"/>
      <c r="GO348" s="15"/>
      <c r="GP348" s="15"/>
      <c r="GQ348" s="15"/>
      <c r="GR348" s="15"/>
      <c r="GS348" s="15"/>
      <c r="GT348" s="15"/>
      <c r="GU348" s="15"/>
      <c r="GV348" s="15"/>
      <c r="GW348" s="15"/>
      <c r="GX348" s="15"/>
      <c r="GY348" s="15"/>
      <c r="GZ348" s="15"/>
      <c r="HA348" s="15"/>
      <c r="HB348" s="15"/>
      <c r="HC348" s="15"/>
      <c r="HD348" s="15"/>
      <c r="HE348" s="15"/>
      <c r="HF348" s="15"/>
      <c r="HG348" s="15"/>
      <c r="HH348" s="15"/>
      <c r="HI348" s="15"/>
      <c r="HJ348" s="15"/>
      <c r="HK348" s="15"/>
      <c r="HL348" s="15"/>
      <c r="HM348" s="15"/>
      <c r="HN348" s="15"/>
      <c r="HO348" s="15"/>
      <c r="HP348" s="15"/>
      <c r="HQ348" s="15"/>
      <c r="HR348" s="15"/>
      <c r="HS348" s="15"/>
      <c r="HT348" s="15"/>
      <c r="HU348" s="15"/>
      <c r="HV348" s="15"/>
      <c r="HW348" s="15"/>
      <c r="HX348" s="15"/>
      <c r="HY348" s="15"/>
      <c r="HZ348" s="15"/>
      <c r="IA348" s="15"/>
      <c r="IB348" s="15"/>
      <c r="IC348" s="15"/>
      <c r="ID348" s="15"/>
      <c r="IE348" s="15"/>
      <c r="IF348" s="15"/>
      <c r="IG348" s="15"/>
      <c r="IH348" s="15"/>
      <c r="II348" s="15"/>
      <c r="IJ348" s="15"/>
      <c r="IK348" s="15"/>
      <c r="IL348" s="15"/>
      <c r="IM348" s="15"/>
      <c r="IN348" s="15"/>
      <c r="IO348" s="15"/>
      <c r="IP348" s="15"/>
      <c r="IQ348" s="15"/>
      <c r="IR348" s="15"/>
      <c r="IS348" s="15"/>
      <c r="IT348" s="15"/>
      <c r="IU348" s="15"/>
      <c r="IV348" s="15"/>
    </row>
    <row r="349" spans="1:256" s="28" customFormat="1" ht="13.5" customHeight="1">
      <c r="A349" s="145">
        <v>10</v>
      </c>
      <c r="B349" s="145" t="s">
        <v>589</v>
      </c>
      <c r="C349" s="132" t="s">
        <v>686</v>
      </c>
      <c r="D349" s="218">
        <v>34000</v>
      </c>
      <c r="E349" s="298">
        <v>34000</v>
      </c>
      <c r="F349" s="298">
        <v>34000</v>
      </c>
      <c r="G349" s="174">
        <f>F349/E349*100</f>
        <v>100</v>
      </c>
      <c r="O349" s="80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  <c r="DX349" s="15"/>
      <c r="DY349" s="15"/>
      <c r="DZ349" s="15"/>
      <c r="EA349" s="15"/>
      <c r="EB349" s="15"/>
      <c r="EC349" s="15"/>
      <c r="ED349" s="15"/>
      <c r="EE349" s="15"/>
      <c r="EF349" s="15"/>
      <c r="EG349" s="15"/>
      <c r="EH349" s="15"/>
      <c r="EI349" s="15"/>
      <c r="EJ349" s="15"/>
      <c r="EK349" s="15"/>
      <c r="EL349" s="15"/>
      <c r="EM349" s="15"/>
      <c r="EN349" s="15"/>
      <c r="EO349" s="15"/>
      <c r="EP349" s="15"/>
      <c r="EQ349" s="15"/>
      <c r="ER349" s="15"/>
      <c r="ES349" s="15"/>
      <c r="ET349" s="15"/>
      <c r="EU349" s="15"/>
      <c r="EV349" s="15"/>
      <c r="EW349" s="15"/>
      <c r="EX349" s="15"/>
      <c r="EY349" s="15"/>
      <c r="EZ349" s="15"/>
      <c r="FA349" s="15"/>
      <c r="FB349" s="15"/>
      <c r="FC349" s="15"/>
      <c r="FD349" s="15"/>
      <c r="FE349" s="15"/>
      <c r="FF349" s="15"/>
      <c r="FG349" s="15"/>
      <c r="FH349" s="15"/>
      <c r="FI349" s="15"/>
      <c r="FJ349" s="15"/>
      <c r="FK349" s="15"/>
      <c r="FL349" s="15"/>
      <c r="FM349" s="15"/>
      <c r="FN349" s="15"/>
      <c r="FO349" s="15"/>
      <c r="FP349" s="15"/>
      <c r="FQ349" s="15"/>
      <c r="FR349" s="15"/>
      <c r="FS349" s="15"/>
      <c r="FT349" s="15"/>
      <c r="FU349" s="15"/>
      <c r="FV349" s="15"/>
      <c r="FW349" s="15"/>
      <c r="FX349" s="15"/>
      <c r="FY349" s="15"/>
      <c r="FZ349" s="15"/>
      <c r="GA349" s="15"/>
      <c r="GB349" s="15"/>
      <c r="GC349" s="15"/>
      <c r="GD349" s="15"/>
      <c r="GE349" s="15"/>
      <c r="GF349" s="15"/>
      <c r="GG349" s="15"/>
      <c r="GH349" s="15"/>
      <c r="GI349" s="15"/>
      <c r="GJ349" s="15"/>
      <c r="GK349" s="15"/>
      <c r="GL349" s="15"/>
      <c r="GM349" s="15"/>
      <c r="GN349" s="15"/>
      <c r="GO349" s="15"/>
      <c r="GP349" s="15"/>
      <c r="GQ349" s="15"/>
      <c r="GR349" s="15"/>
      <c r="GS349" s="15"/>
      <c r="GT349" s="15"/>
      <c r="GU349" s="15"/>
      <c r="GV349" s="15"/>
      <c r="GW349" s="15"/>
      <c r="GX349" s="15"/>
      <c r="GY349" s="15"/>
      <c r="GZ349" s="15"/>
      <c r="HA349" s="15"/>
      <c r="HB349" s="15"/>
      <c r="HC349" s="15"/>
      <c r="HD349" s="15"/>
      <c r="HE349" s="15"/>
      <c r="HF349" s="15"/>
      <c r="HG349" s="15"/>
      <c r="HH349" s="15"/>
      <c r="HI349" s="15"/>
      <c r="HJ349" s="15"/>
      <c r="HK349" s="15"/>
      <c r="HL349" s="15"/>
      <c r="HM349" s="15"/>
      <c r="HN349" s="15"/>
      <c r="HO349" s="15"/>
      <c r="HP349" s="15"/>
      <c r="HQ349" s="15"/>
      <c r="HR349" s="15"/>
      <c r="HS349" s="15"/>
      <c r="HT349" s="15"/>
      <c r="HU349" s="15"/>
      <c r="HV349" s="15"/>
      <c r="HW349" s="15"/>
      <c r="HX349" s="15"/>
      <c r="HY349" s="15"/>
      <c r="HZ349" s="15"/>
      <c r="IA349" s="15"/>
      <c r="IB349" s="15"/>
      <c r="IC349" s="15"/>
      <c r="ID349" s="15"/>
      <c r="IE349" s="15"/>
      <c r="IF349" s="15"/>
      <c r="IG349" s="15"/>
      <c r="IH349" s="15"/>
      <c r="II349" s="15"/>
      <c r="IJ349" s="15"/>
      <c r="IK349" s="15"/>
      <c r="IL349" s="15"/>
      <c r="IM349" s="15"/>
      <c r="IN349" s="15"/>
      <c r="IO349" s="15"/>
      <c r="IP349" s="15"/>
      <c r="IQ349" s="15"/>
      <c r="IR349" s="15"/>
      <c r="IS349" s="15"/>
      <c r="IT349" s="15"/>
      <c r="IU349" s="15"/>
      <c r="IV349" s="15"/>
    </row>
    <row r="350" spans="1:256" s="28" customFormat="1" ht="14.25" customHeight="1">
      <c r="A350" s="197"/>
      <c r="B350" s="214"/>
      <c r="C350" s="213" t="s">
        <v>636</v>
      </c>
      <c r="D350" s="200">
        <f>SUM(D348:D349)</f>
        <v>234000</v>
      </c>
      <c r="E350" s="200">
        <f>SUM(E348:E349)</f>
        <v>234000</v>
      </c>
      <c r="F350" s="200">
        <f>SUM(F348:F349)</f>
        <v>224000</v>
      </c>
      <c r="G350" s="228">
        <f>F350/E350*100</f>
        <v>95.72649572649573</v>
      </c>
      <c r="O350" s="80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  <c r="DX350" s="15"/>
      <c r="DY350" s="15"/>
      <c r="DZ350" s="15"/>
      <c r="EA350" s="15"/>
      <c r="EB350" s="15"/>
      <c r="EC350" s="15"/>
      <c r="ED350" s="15"/>
      <c r="EE350" s="15"/>
      <c r="EF350" s="15"/>
      <c r="EG350" s="15"/>
      <c r="EH350" s="15"/>
      <c r="EI350" s="15"/>
      <c r="EJ350" s="15"/>
      <c r="EK350" s="15"/>
      <c r="EL350" s="15"/>
      <c r="EM350" s="15"/>
      <c r="EN350" s="15"/>
      <c r="EO350" s="15"/>
      <c r="EP350" s="15"/>
      <c r="EQ350" s="15"/>
      <c r="ER350" s="15"/>
      <c r="ES350" s="15"/>
      <c r="ET350" s="15"/>
      <c r="EU350" s="15"/>
      <c r="EV350" s="15"/>
      <c r="EW350" s="15"/>
      <c r="EX350" s="15"/>
      <c r="EY350" s="15"/>
      <c r="EZ350" s="15"/>
      <c r="FA350" s="15"/>
      <c r="FB350" s="15"/>
      <c r="FC350" s="15"/>
      <c r="FD350" s="15"/>
      <c r="FE350" s="15"/>
      <c r="FF350" s="15"/>
      <c r="FG350" s="15"/>
      <c r="FH350" s="15"/>
      <c r="FI350" s="15"/>
      <c r="FJ350" s="15"/>
      <c r="FK350" s="15"/>
      <c r="FL350" s="15"/>
      <c r="FM350" s="15"/>
      <c r="FN350" s="15"/>
      <c r="FO350" s="15"/>
      <c r="FP350" s="15"/>
      <c r="FQ350" s="15"/>
      <c r="FR350" s="15"/>
      <c r="FS350" s="15"/>
      <c r="FT350" s="15"/>
      <c r="FU350" s="15"/>
      <c r="FV350" s="15"/>
      <c r="FW350" s="15"/>
      <c r="FX350" s="15"/>
      <c r="FY350" s="15"/>
      <c r="FZ350" s="15"/>
      <c r="GA350" s="15"/>
      <c r="GB350" s="15"/>
      <c r="GC350" s="15"/>
      <c r="GD350" s="15"/>
      <c r="GE350" s="15"/>
      <c r="GF350" s="15"/>
      <c r="GG350" s="15"/>
      <c r="GH350" s="15"/>
      <c r="GI350" s="15"/>
      <c r="GJ350" s="15"/>
      <c r="GK350" s="15"/>
      <c r="GL350" s="15"/>
      <c r="GM350" s="15"/>
      <c r="GN350" s="15"/>
      <c r="GO350" s="15"/>
      <c r="GP350" s="15"/>
      <c r="GQ350" s="15"/>
      <c r="GR350" s="15"/>
      <c r="GS350" s="15"/>
      <c r="GT350" s="15"/>
      <c r="GU350" s="15"/>
      <c r="GV350" s="15"/>
      <c r="GW350" s="15"/>
      <c r="GX350" s="15"/>
      <c r="GY350" s="15"/>
      <c r="GZ350" s="15"/>
      <c r="HA350" s="15"/>
      <c r="HB350" s="15"/>
      <c r="HC350" s="15"/>
      <c r="HD350" s="15"/>
      <c r="HE350" s="15"/>
      <c r="HF350" s="15"/>
      <c r="HG350" s="15"/>
      <c r="HH350" s="15"/>
      <c r="HI350" s="15"/>
      <c r="HJ350" s="15"/>
      <c r="HK350" s="15"/>
      <c r="HL350" s="15"/>
      <c r="HM350" s="15"/>
      <c r="HN350" s="15"/>
      <c r="HO350" s="15"/>
      <c r="HP350" s="15"/>
      <c r="HQ350" s="15"/>
      <c r="HR350" s="15"/>
      <c r="HS350" s="15"/>
      <c r="HT350" s="15"/>
      <c r="HU350" s="15"/>
      <c r="HV350" s="15"/>
      <c r="HW350" s="15"/>
      <c r="HX350" s="15"/>
      <c r="HY350" s="15"/>
      <c r="HZ350" s="15"/>
      <c r="IA350" s="15"/>
      <c r="IB350" s="15"/>
      <c r="IC350" s="15"/>
      <c r="ID350" s="15"/>
      <c r="IE350" s="15"/>
      <c r="IF350" s="15"/>
      <c r="IG350" s="15"/>
      <c r="IH350" s="15"/>
      <c r="II350" s="15"/>
      <c r="IJ350" s="15"/>
      <c r="IK350" s="15"/>
      <c r="IL350" s="15"/>
      <c r="IM350" s="15"/>
      <c r="IN350" s="15"/>
      <c r="IO350" s="15"/>
      <c r="IP350" s="15"/>
      <c r="IQ350" s="15"/>
      <c r="IR350" s="15"/>
      <c r="IS350" s="15"/>
      <c r="IT350" s="15"/>
      <c r="IU350" s="15"/>
      <c r="IV350" s="15"/>
    </row>
    <row r="351" spans="1:256" s="28" customFormat="1" ht="11.25" customHeight="1">
      <c r="A351" s="16"/>
      <c r="B351" s="67"/>
      <c r="C351" s="201"/>
      <c r="D351" s="204"/>
      <c r="E351" s="204"/>
      <c r="F351" s="204"/>
      <c r="G351" s="370"/>
      <c r="O351" s="80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  <c r="DX351" s="15"/>
      <c r="DY351" s="15"/>
      <c r="DZ351" s="15"/>
      <c r="EA351" s="15"/>
      <c r="EB351" s="15"/>
      <c r="EC351" s="15"/>
      <c r="ED351" s="15"/>
      <c r="EE351" s="15"/>
      <c r="EF351" s="15"/>
      <c r="EG351" s="15"/>
      <c r="EH351" s="15"/>
      <c r="EI351" s="15"/>
      <c r="EJ351" s="15"/>
      <c r="EK351" s="15"/>
      <c r="EL351" s="15"/>
      <c r="EM351" s="15"/>
      <c r="EN351" s="15"/>
      <c r="EO351" s="15"/>
      <c r="EP351" s="15"/>
      <c r="EQ351" s="15"/>
      <c r="ER351" s="15"/>
      <c r="ES351" s="15"/>
      <c r="ET351" s="15"/>
      <c r="EU351" s="15"/>
      <c r="EV351" s="15"/>
      <c r="EW351" s="15"/>
      <c r="EX351" s="15"/>
      <c r="EY351" s="15"/>
      <c r="EZ351" s="15"/>
      <c r="FA351" s="15"/>
      <c r="FB351" s="15"/>
      <c r="FC351" s="15"/>
      <c r="FD351" s="15"/>
      <c r="FE351" s="15"/>
      <c r="FF351" s="15"/>
      <c r="FG351" s="15"/>
      <c r="FH351" s="15"/>
      <c r="FI351" s="15"/>
      <c r="FJ351" s="15"/>
      <c r="FK351" s="15"/>
      <c r="FL351" s="15"/>
      <c r="FM351" s="15"/>
      <c r="FN351" s="15"/>
      <c r="FO351" s="15"/>
      <c r="FP351" s="15"/>
      <c r="FQ351" s="15"/>
      <c r="FR351" s="15"/>
      <c r="FS351" s="15"/>
      <c r="FT351" s="15"/>
      <c r="FU351" s="15"/>
      <c r="FV351" s="15"/>
      <c r="FW351" s="15"/>
      <c r="FX351" s="15"/>
      <c r="FY351" s="15"/>
      <c r="FZ351" s="15"/>
      <c r="GA351" s="15"/>
      <c r="GB351" s="15"/>
      <c r="GC351" s="15"/>
      <c r="GD351" s="15"/>
      <c r="GE351" s="15"/>
      <c r="GF351" s="15"/>
      <c r="GG351" s="15"/>
      <c r="GH351" s="15"/>
      <c r="GI351" s="15"/>
      <c r="GJ351" s="15"/>
      <c r="GK351" s="15"/>
      <c r="GL351" s="15"/>
      <c r="GM351" s="15"/>
      <c r="GN351" s="15"/>
      <c r="GO351" s="15"/>
      <c r="GP351" s="15"/>
      <c r="GQ351" s="15"/>
      <c r="GR351" s="15"/>
      <c r="GS351" s="15"/>
      <c r="GT351" s="15"/>
      <c r="GU351" s="15"/>
      <c r="GV351" s="15"/>
      <c r="GW351" s="15"/>
      <c r="GX351" s="15"/>
      <c r="GY351" s="15"/>
      <c r="GZ351" s="15"/>
      <c r="HA351" s="15"/>
      <c r="HB351" s="15"/>
      <c r="HC351" s="15"/>
      <c r="HD351" s="15"/>
      <c r="HE351" s="15"/>
      <c r="HF351" s="15"/>
      <c r="HG351" s="15"/>
      <c r="HH351" s="15"/>
      <c r="HI351" s="15"/>
      <c r="HJ351" s="15"/>
      <c r="HK351" s="15"/>
      <c r="HL351" s="15"/>
      <c r="HM351" s="15"/>
      <c r="HN351" s="15"/>
      <c r="HO351" s="15"/>
      <c r="HP351" s="15"/>
      <c r="HQ351" s="15"/>
      <c r="HR351" s="15"/>
      <c r="HS351" s="15"/>
      <c r="HT351" s="15"/>
      <c r="HU351" s="15"/>
      <c r="HV351" s="15"/>
      <c r="HW351" s="15"/>
      <c r="HX351" s="15"/>
      <c r="HY351" s="15"/>
      <c r="HZ351" s="15"/>
      <c r="IA351" s="15"/>
      <c r="IB351" s="15"/>
      <c r="IC351" s="15"/>
      <c r="ID351" s="15"/>
      <c r="IE351" s="15"/>
      <c r="IF351" s="15"/>
      <c r="IG351" s="15"/>
      <c r="IH351" s="15"/>
      <c r="II351" s="15"/>
      <c r="IJ351" s="15"/>
      <c r="IK351" s="15"/>
      <c r="IL351" s="15"/>
      <c r="IM351" s="15"/>
      <c r="IN351" s="15"/>
      <c r="IO351" s="15"/>
      <c r="IP351" s="15"/>
      <c r="IQ351" s="15"/>
      <c r="IR351" s="15"/>
      <c r="IS351" s="15"/>
      <c r="IT351" s="15"/>
      <c r="IU351" s="15"/>
      <c r="IV351" s="15"/>
    </row>
    <row r="352" spans="1:256" s="28" customFormat="1" ht="14.25" customHeight="1">
      <c r="A352" s="811" t="s">
        <v>591</v>
      </c>
      <c r="B352" s="811"/>
      <c r="C352" s="811"/>
      <c r="D352" s="204"/>
      <c r="E352" s="204"/>
      <c r="F352" s="204"/>
      <c r="G352" s="370"/>
      <c r="O352" s="80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  <c r="DX352" s="15"/>
      <c r="DY352" s="15"/>
      <c r="DZ352" s="15"/>
      <c r="EA352" s="15"/>
      <c r="EB352" s="15"/>
      <c r="EC352" s="15"/>
      <c r="ED352" s="15"/>
      <c r="EE352" s="15"/>
      <c r="EF352" s="15"/>
      <c r="EG352" s="15"/>
      <c r="EH352" s="15"/>
      <c r="EI352" s="15"/>
      <c r="EJ352" s="15"/>
      <c r="EK352" s="15"/>
      <c r="EL352" s="15"/>
      <c r="EM352" s="15"/>
      <c r="EN352" s="15"/>
      <c r="EO352" s="15"/>
      <c r="EP352" s="15"/>
      <c r="EQ352" s="15"/>
      <c r="ER352" s="15"/>
      <c r="ES352" s="15"/>
      <c r="ET352" s="15"/>
      <c r="EU352" s="15"/>
      <c r="EV352" s="15"/>
      <c r="EW352" s="15"/>
      <c r="EX352" s="15"/>
      <c r="EY352" s="15"/>
      <c r="EZ352" s="15"/>
      <c r="FA352" s="15"/>
      <c r="FB352" s="15"/>
      <c r="FC352" s="15"/>
      <c r="FD352" s="15"/>
      <c r="FE352" s="15"/>
      <c r="FF352" s="15"/>
      <c r="FG352" s="15"/>
      <c r="FH352" s="15"/>
      <c r="FI352" s="15"/>
      <c r="FJ352" s="15"/>
      <c r="FK352" s="15"/>
      <c r="FL352" s="15"/>
      <c r="FM352" s="15"/>
      <c r="FN352" s="15"/>
      <c r="FO352" s="15"/>
      <c r="FP352" s="15"/>
      <c r="FQ352" s="15"/>
      <c r="FR352" s="15"/>
      <c r="FS352" s="15"/>
      <c r="FT352" s="15"/>
      <c r="FU352" s="15"/>
      <c r="FV352" s="15"/>
      <c r="FW352" s="15"/>
      <c r="FX352" s="15"/>
      <c r="FY352" s="15"/>
      <c r="FZ352" s="15"/>
      <c r="GA352" s="15"/>
      <c r="GB352" s="15"/>
      <c r="GC352" s="15"/>
      <c r="GD352" s="15"/>
      <c r="GE352" s="15"/>
      <c r="GF352" s="15"/>
      <c r="GG352" s="15"/>
      <c r="GH352" s="15"/>
      <c r="GI352" s="15"/>
      <c r="GJ352" s="15"/>
      <c r="GK352" s="15"/>
      <c r="GL352" s="15"/>
      <c r="GM352" s="15"/>
      <c r="GN352" s="15"/>
      <c r="GO352" s="15"/>
      <c r="GP352" s="15"/>
      <c r="GQ352" s="15"/>
      <c r="GR352" s="15"/>
      <c r="GS352" s="15"/>
      <c r="GT352" s="15"/>
      <c r="GU352" s="15"/>
      <c r="GV352" s="15"/>
      <c r="GW352" s="15"/>
      <c r="GX352" s="15"/>
      <c r="GY352" s="15"/>
      <c r="GZ352" s="15"/>
      <c r="HA352" s="15"/>
      <c r="HB352" s="15"/>
      <c r="HC352" s="15"/>
      <c r="HD352" s="15"/>
      <c r="HE352" s="15"/>
      <c r="HF352" s="15"/>
      <c r="HG352" s="15"/>
      <c r="HH352" s="15"/>
      <c r="HI352" s="15"/>
      <c r="HJ352" s="15"/>
      <c r="HK352" s="15"/>
      <c r="HL352" s="15"/>
      <c r="HM352" s="15"/>
      <c r="HN352" s="15"/>
      <c r="HO352" s="15"/>
      <c r="HP352" s="15"/>
      <c r="HQ352" s="15"/>
      <c r="HR352" s="15"/>
      <c r="HS352" s="15"/>
      <c r="HT352" s="15"/>
      <c r="HU352" s="15"/>
      <c r="HV352" s="15"/>
      <c r="HW352" s="15"/>
      <c r="HX352" s="15"/>
      <c r="HY352" s="15"/>
      <c r="HZ352" s="15"/>
      <c r="IA352" s="15"/>
      <c r="IB352" s="15"/>
      <c r="IC352" s="15"/>
      <c r="ID352" s="15"/>
      <c r="IE352" s="15"/>
      <c r="IF352" s="15"/>
      <c r="IG352" s="15"/>
      <c r="IH352" s="15"/>
      <c r="II352" s="15"/>
      <c r="IJ352" s="15"/>
      <c r="IK352" s="15"/>
      <c r="IL352" s="15"/>
      <c r="IM352" s="15"/>
      <c r="IN352" s="15"/>
      <c r="IO352" s="15"/>
      <c r="IP352" s="15"/>
      <c r="IQ352" s="15"/>
      <c r="IR352" s="15"/>
      <c r="IS352" s="15"/>
      <c r="IT352" s="15"/>
      <c r="IU352" s="15"/>
      <c r="IV352" s="15"/>
    </row>
    <row r="353" spans="1:256" s="28" customFormat="1" ht="11.25" customHeight="1">
      <c r="A353" s="20"/>
      <c r="B353" s="20"/>
      <c r="C353" s="20"/>
      <c r="D353" s="204"/>
      <c r="E353" s="204"/>
      <c r="F353" s="204"/>
      <c r="G353" s="370"/>
      <c r="O353" s="80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  <c r="DX353" s="15"/>
      <c r="DY353" s="15"/>
      <c r="DZ353" s="15"/>
      <c r="EA353" s="15"/>
      <c r="EB353" s="15"/>
      <c r="EC353" s="15"/>
      <c r="ED353" s="15"/>
      <c r="EE353" s="15"/>
      <c r="EF353" s="15"/>
      <c r="EG353" s="15"/>
      <c r="EH353" s="15"/>
      <c r="EI353" s="15"/>
      <c r="EJ353" s="15"/>
      <c r="EK353" s="15"/>
      <c r="EL353" s="15"/>
      <c r="EM353" s="15"/>
      <c r="EN353" s="15"/>
      <c r="EO353" s="15"/>
      <c r="EP353" s="15"/>
      <c r="EQ353" s="15"/>
      <c r="ER353" s="15"/>
      <c r="ES353" s="15"/>
      <c r="ET353" s="15"/>
      <c r="EU353" s="15"/>
      <c r="EV353" s="15"/>
      <c r="EW353" s="15"/>
      <c r="EX353" s="15"/>
      <c r="EY353" s="15"/>
      <c r="EZ353" s="15"/>
      <c r="FA353" s="15"/>
      <c r="FB353" s="15"/>
      <c r="FC353" s="15"/>
      <c r="FD353" s="15"/>
      <c r="FE353" s="15"/>
      <c r="FF353" s="15"/>
      <c r="FG353" s="15"/>
      <c r="FH353" s="15"/>
      <c r="FI353" s="15"/>
      <c r="FJ353" s="15"/>
      <c r="FK353" s="15"/>
      <c r="FL353" s="15"/>
      <c r="FM353" s="15"/>
      <c r="FN353" s="15"/>
      <c r="FO353" s="15"/>
      <c r="FP353" s="15"/>
      <c r="FQ353" s="15"/>
      <c r="FR353" s="15"/>
      <c r="FS353" s="15"/>
      <c r="FT353" s="15"/>
      <c r="FU353" s="15"/>
      <c r="FV353" s="15"/>
      <c r="FW353" s="15"/>
      <c r="FX353" s="15"/>
      <c r="FY353" s="15"/>
      <c r="FZ353" s="15"/>
      <c r="GA353" s="15"/>
      <c r="GB353" s="15"/>
      <c r="GC353" s="15"/>
      <c r="GD353" s="15"/>
      <c r="GE353" s="15"/>
      <c r="GF353" s="15"/>
      <c r="GG353" s="15"/>
      <c r="GH353" s="15"/>
      <c r="GI353" s="15"/>
      <c r="GJ353" s="15"/>
      <c r="GK353" s="15"/>
      <c r="GL353" s="15"/>
      <c r="GM353" s="15"/>
      <c r="GN353" s="15"/>
      <c r="GO353" s="15"/>
      <c r="GP353" s="15"/>
      <c r="GQ353" s="15"/>
      <c r="GR353" s="15"/>
      <c r="GS353" s="15"/>
      <c r="GT353" s="15"/>
      <c r="GU353" s="15"/>
      <c r="GV353" s="15"/>
      <c r="GW353" s="15"/>
      <c r="GX353" s="15"/>
      <c r="GY353" s="15"/>
      <c r="GZ353" s="15"/>
      <c r="HA353" s="15"/>
      <c r="HB353" s="15"/>
      <c r="HC353" s="15"/>
      <c r="HD353" s="15"/>
      <c r="HE353" s="15"/>
      <c r="HF353" s="15"/>
      <c r="HG353" s="15"/>
      <c r="HH353" s="15"/>
      <c r="HI353" s="15"/>
      <c r="HJ353" s="15"/>
      <c r="HK353" s="15"/>
      <c r="HL353" s="15"/>
      <c r="HM353" s="15"/>
      <c r="HN353" s="15"/>
      <c r="HO353" s="15"/>
      <c r="HP353" s="15"/>
      <c r="HQ353" s="15"/>
      <c r="HR353" s="15"/>
      <c r="HS353" s="15"/>
      <c r="HT353" s="15"/>
      <c r="HU353" s="15"/>
      <c r="HV353" s="15"/>
      <c r="HW353" s="15"/>
      <c r="HX353" s="15"/>
      <c r="HY353" s="15"/>
      <c r="HZ353" s="15"/>
      <c r="IA353" s="15"/>
      <c r="IB353" s="15"/>
      <c r="IC353" s="15"/>
      <c r="ID353" s="15"/>
      <c r="IE353" s="15"/>
      <c r="IF353" s="15"/>
      <c r="IG353" s="15"/>
      <c r="IH353" s="15"/>
      <c r="II353" s="15"/>
      <c r="IJ353" s="15"/>
      <c r="IK353" s="15"/>
      <c r="IL353" s="15"/>
      <c r="IM353" s="15"/>
      <c r="IN353" s="15"/>
      <c r="IO353" s="15"/>
      <c r="IP353" s="15"/>
      <c r="IQ353" s="15"/>
      <c r="IR353" s="15"/>
      <c r="IS353" s="15"/>
      <c r="IT353" s="15"/>
      <c r="IU353" s="15"/>
      <c r="IV353" s="15"/>
    </row>
    <row r="354" spans="1:256" s="28" customFormat="1" ht="25.5" customHeight="1">
      <c r="A354" s="7" t="s">
        <v>1006</v>
      </c>
      <c r="B354" s="7" t="s">
        <v>1007</v>
      </c>
      <c r="C354" s="5" t="s">
        <v>1008</v>
      </c>
      <c r="D354" s="51" t="s">
        <v>50</v>
      </c>
      <c r="E354" s="58" t="s">
        <v>52</v>
      </c>
      <c r="F354" s="5" t="s">
        <v>978</v>
      </c>
      <c r="G354" s="50" t="s">
        <v>53</v>
      </c>
      <c r="O354" s="80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  <c r="DX354" s="15"/>
      <c r="DY354" s="15"/>
      <c r="DZ354" s="15"/>
      <c r="EA354" s="15"/>
      <c r="EB354" s="15"/>
      <c r="EC354" s="15"/>
      <c r="ED354" s="15"/>
      <c r="EE354" s="15"/>
      <c r="EF354" s="15"/>
      <c r="EG354" s="15"/>
      <c r="EH354" s="15"/>
      <c r="EI354" s="15"/>
      <c r="EJ354" s="15"/>
      <c r="EK354" s="15"/>
      <c r="EL354" s="15"/>
      <c r="EM354" s="15"/>
      <c r="EN354" s="15"/>
      <c r="EO354" s="15"/>
      <c r="EP354" s="15"/>
      <c r="EQ354" s="15"/>
      <c r="ER354" s="15"/>
      <c r="ES354" s="15"/>
      <c r="ET354" s="15"/>
      <c r="EU354" s="15"/>
      <c r="EV354" s="15"/>
      <c r="EW354" s="15"/>
      <c r="EX354" s="15"/>
      <c r="EY354" s="15"/>
      <c r="EZ354" s="15"/>
      <c r="FA354" s="15"/>
      <c r="FB354" s="15"/>
      <c r="FC354" s="15"/>
      <c r="FD354" s="15"/>
      <c r="FE354" s="15"/>
      <c r="FF354" s="15"/>
      <c r="FG354" s="15"/>
      <c r="FH354" s="15"/>
      <c r="FI354" s="15"/>
      <c r="FJ354" s="15"/>
      <c r="FK354" s="15"/>
      <c r="FL354" s="15"/>
      <c r="FM354" s="15"/>
      <c r="FN354" s="15"/>
      <c r="FO354" s="15"/>
      <c r="FP354" s="15"/>
      <c r="FQ354" s="15"/>
      <c r="FR354" s="15"/>
      <c r="FS354" s="15"/>
      <c r="FT354" s="15"/>
      <c r="FU354" s="15"/>
      <c r="FV354" s="15"/>
      <c r="FW354" s="15"/>
      <c r="FX354" s="15"/>
      <c r="FY354" s="15"/>
      <c r="FZ354" s="15"/>
      <c r="GA354" s="15"/>
      <c r="GB354" s="15"/>
      <c r="GC354" s="15"/>
      <c r="GD354" s="15"/>
      <c r="GE354" s="15"/>
      <c r="GF354" s="15"/>
      <c r="GG354" s="15"/>
      <c r="GH354" s="15"/>
      <c r="GI354" s="15"/>
      <c r="GJ354" s="15"/>
      <c r="GK354" s="15"/>
      <c r="GL354" s="15"/>
      <c r="GM354" s="15"/>
      <c r="GN354" s="15"/>
      <c r="GO354" s="15"/>
      <c r="GP354" s="15"/>
      <c r="GQ354" s="15"/>
      <c r="GR354" s="15"/>
      <c r="GS354" s="15"/>
      <c r="GT354" s="15"/>
      <c r="GU354" s="15"/>
      <c r="GV354" s="15"/>
      <c r="GW354" s="15"/>
      <c r="GX354" s="15"/>
      <c r="GY354" s="15"/>
      <c r="GZ354" s="15"/>
      <c r="HA354" s="15"/>
      <c r="HB354" s="15"/>
      <c r="HC354" s="15"/>
      <c r="HD354" s="15"/>
      <c r="HE354" s="15"/>
      <c r="HF354" s="15"/>
      <c r="HG354" s="15"/>
      <c r="HH354" s="15"/>
      <c r="HI354" s="15"/>
      <c r="HJ354" s="15"/>
      <c r="HK354" s="15"/>
      <c r="HL354" s="15"/>
      <c r="HM354" s="15"/>
      <c r="HN354" s="15"/>
      <c r="HO354" s="15"/>
      <c r="HP354" s="15"/>
      <c r="HQ354" s="15"/>
      <c r="HR354" s="15"/>
      <c r="HS354" s="15"/>
      <c r="HT354" s="15"/>
      <c r="HU354" s="15"/>
      <c r="HV354" s="15"/>
      <c r="HW354" s="15"/>
      <c r="HX354" s="15"/>
      <c r="HY354" s="15"/>
      <c r="HZ354" s="15"/>
      <c r="IA354" s="15"/>
      <c r="IB354" s="15"/>
      <c r="IC354" s="15"/>
      <c r="ID354" s="15"/>
      <c r="IE354" s="15"/>
      <c r="IF354" s="15"/>
      <c r="IG354" s="15"/>
      <c r="IH354" s="15"/>
      <c r="II354" s="15"/>
      <c r="IJ354" s="15"/>
      <c r="IK354" s="15"/>
      <c r="IL354" s="15"/>
      <c r="IM354" s="15"/>
      <c r="IN354" s="15"/>
      <c r="IO354" s="15"/>
      <c r="IP354" s="15"/>
      <c r="IQ354" s="15"/>
      <c r="IR354" s="15"/>
      <c r="IS354" s="15"/>
      <c r="IT354" s="15"/>
      <c r="IU354" s="15"/>
      <c r="IV354" s="15"/>
    </row>
    <row r="355" spans="1:256" s="28" customFormat="1" ht="14.25" customHeight="1">
      <c r="A355" s="145" t="s">
        <v>692</v>
      </c>
      <c r="B355" s="145" t="s">
        <v>589</v>
      </c>
      <c r="C355" s="132" t="s">
        <v>594</v>
      </c>
      <c r="D355" s="218">
        <v>104400</v>
      </c>
      <c r="E355" s="298">
        <v>140815</v>
      </c>
      <c r="F355" s="298">
        <v>28699</v>
      </c>
      <c r="G355" s="174">
        <f>F355/E355*100</f>
        <v>20.380641266910484</v>
      </c>
      <c r="O355" s="80"/>
      <c r="P355" s="15"/>
      <c r="Q355" s="15"/>
      <c r="R355" s="15"/>
      <c r="S355" s="15"/>
      <c r="T355" s="15"/>
      <c r="U355" s="149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  <c r="DX355" s="15"/>
      <c r="DY355" s="15"/>
      <c r="DZ355" s="15"/>
      <c r="EA355" s="15"/>
      <c r="EB355" s="15"/>
      <c r="EC355" s="15"/>
      <c r="ED355" s="15"/>
      <c r="EE355" s="15"/>
      <c r="EF355" s="15"/>
      <c r="EG355" s="15"/>
      <c r="EH355" s="15"/>
      <c r="EI355" s="15"/>
      <c r="EJ355" s="15"/>
      <c r="EK355" s="15"/>
      <c r="EL355" s="15"/>
      <c r="EM355" s="15"/>
      <c r="EN355" s="15"/>
      <c r="EO355" s="15"/>
      <c r="EP355" s="15"/>
      <c r="EQ355" s="15"/>
      <c r="ER355" s="15"/>
      <c r="ES355" s="15"/>
      <c r="ET355" s="15"/>
      <c r="EU355" s="15"/>
      <c r="EV355" s="15"/>
      <c r="EW355" s="15"/>
      <c r="EX355" s="15"/>
      <c r="EY355" s="15"/>
      <c r="EZ355" s="15"/>
      <c r="FA355" s="15"/>
      <c r="FB355" s="15"/>
      <c r="FC355" s="15"/>
      <c r="FD355" s="15"/>
      <c r="FE355" s="15"/>
      <c r="FF355" s="15"/>
      <c r="FG355" s="15"/>
      <c r="FH355" s="15"/>
      <c r="FI355" s="15"/>
      <c r="FJ355" s="15"/>
      <c r="FK355" s="15"/>
      <c r="FL355" s="15"/>
      <c r="FM355" s="15"/>
      <c r="FN355" s="15"/>
      <c r="FO355" s="15"/>
      <c r="FP355" s="15"/>
      <c r="FQ355" s="15"/>
      <c r="FR355" s="15"/>
      <c r="FS355" s="15"/>
      <c r="FT355" s="15"/>
      <c r="FU355" s="15"/>
      <c r="FV355" s="15"/>
      <c r="FW355" s="15"/>
      <c r="FX355" s="15"/>
      <c r="FY355" s="15"/>
      <c r="FZ355" s="15"/>
      <c r="GA355" s="15"/>
      <c r="GB355" s="15"/>
      <c r="GC355" s="15"/>
      <c r="GD355" s="15"/>
      <c r="GE355" s="15"/>
      <c r="GF355" s="15"/>
      <c r="GG355" s="15"/>
      <c r="GH355" s="15"/>
      <c r="GI355" s="15"/>
      <c r="GJ355" s="15"/>
      <c r="GK355" s="15"/>
      <c r="GL355" s="15"/>
      <c r="GM355" s="15"/>
      <c r="GN355" s="15"/>
      <c r="GO355" s="15"/>
      <c r="GP355" s="15"/>
      <c r="GQ355" s="15"/>
      <c r="GR355" s="15"/>
      <c r="GS355" s="15"/>
      <c r="GT355" s="15"/>
      <c r="GU355" s="15"/>
      <c r="GV355" s="15"/>
      <c r="GW355" s="15"/>
      <c r="GX355" s="15"/>
      <c r="GY355" s="15"/>
      <c r="GZ355" s="15"/>
      <c r="HA355" s="15"/>
      <c r="HB355" s="15"/>
      <c r="HC355" s="15"/>
      <c r="HD355" s="15"/>
      <c r="HE355" s="15"/>
      <c r="HF355" s="15"/>
      <c r="HG355" s="15"/>
      <c r="HH355" s="15"/>
      <c r="HI355" s="15"/>
      <c r="HJ355" s="15"/>
      <c r="HK355" s="15"/>
      <c r="HL355" s="15"/>
      <c r="HM355" s="15"/>
      <c r="HN355" s="15"/>
      <c r="HO355" s="15"/>
      <c r="HP355" s="15"/>
      <c r="HQ355" s="15"/>
      <c r="HR355" s="15"/>
      <c r="HS355" s="15"/>
      <c r="HT355" s="15"/>
      <c r="HU355" s="15"/>
      <c r="HV355" s="15"/>
      <c r="HW355" s="15"/>
      <c r="HX355" s="15"/>
      <c r="HY355" s="15"/>
      <c r="HZ355" s="15"/>
      <c r="IA355" s="15"/>
      <c r="IB355" s="15"/>
      <c r="IC355" s="15"/>
      <c r="ID355" s="15"/>
      <c r="IE355" s="15"/>
      <c r="IF355" s="15"/>
      <c r="IG355" s="15"/>
      <c r="IH355" s="15"/>
      <c r="II355" s="15"/>
      <c r="IJ355" s="15"/>
      <c r="IK355" s="15"/>
      <c r="IL355" s="15"/>
      <c r="IM355" s="15"/>
      <c r="IN355" s="15"/>
      <c r="IO355" s="15"/>
      <c r="IP355" s="15"/>
      <c r="IQ355" s="15"/>
      <c r="IR355" s="15"/>
      <c r="IS355" s="15"/>
      <c r="IT355" s="15"/>
      <c r="IU355" s="15"/>
      <c r="IV355" s="15"/>
    </row>
    <row r="356" spans="1:256" s="28" customFormat="1" ht="14.25" customHeight="1">
      <c r="A356" s="145" t="s">
        <v>693</v>
      </c>
      <c r="B356" s="145" t="s">
        <v>589</v>
      </c>
      <c r="C356" s="132" t="s">
        <v>592</v>
      </c>
      <c r="D356" s="218">
        <v>45600</v>
      </c>
      <c r="E356" s="298">
        <v>43411</v>
      </c>
      <c r="F356" s="298">
        <v>3591</v>
      </c>
      <c r="G356" s="174">
        <f>F356/E356*100</f>
        <v>8.272096933956831</v>
      </c>
      <c r="O356" s="80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  <c r="DX356" s="15"/>
      <c r="DY356" s="15"/>
      <c r="DZ356" s="15"/>
      <c r="EA356" s="15"/>
      <c r="EB356" s="15"/>
      <c r="EC356" s="15"/>
      <c r="ED356" s="15"/>
      <c r="EE356" s="15"/>
      <c r="EF356" s="15"/>
      <c r="EG356" s="15"/>
      <c r="EH356" s="15"/>
      <c r="EI356" s="15"/>
      <c r="EJ356" s="15"/>
      <c r="EK356" s="15"/>
      <c r="EL356" s="15"/>
      <c r="EM356" s="15"/>
      <c r="EN356" s="15"/>
      <c r="EO356" s="15"/>
      <c r="EP356" s="15"/>
      <c r="EQ356" s="15"/>
      <c r="ER356" s="15"/>
      <c r="ES356" s="15"/>
      <c r="ET356" s="15"/>
      <c r="EU356" s="15"/>
      <c r="EV356" s="15"/>
      <c r="EW356" s="15"/>
      <c r="EX356" s="15"/>
      <c r="EY356" s="15"/>
      <c r="EZ356" s="15"/>
      <c r="FA356" s="15"/>
      <c r="FB356" s="15"/>
      <c r="FC356" s="15"/>
      <c r="FD356" s="15"/>
      <c r="FE356" s="15"/>
      <c r="FF356" s="15"/>
      <c r="FG356" s="15"/>
      <c r="FH356" s="15"/>
      <c r="FI356" s="15"/>
      <c r="FJ356" s="15"/>
      <c r="FK356" s="15"/>
      <c r="FL356" s="15"/>
      <c r="FM356" s="15"/>
      <c r="FN356" s="15"/>
      <c r="FO356" s="15"/>
      <c r="FP356" s="15"/>
      <c r="FQ356" s="15"/>
      <c r="FR356" s="15"/>
      <c r="FS356" s="15"/>
      <c r="FT356" s="15"/>
      <c r="FU356" s="15"/>
      <c r="FV356" s="15"/>
      <c r="FW356" s="15"/>
      <c r="FX356" s="15"/>
      <c r="FY356" s="15"/>
      <c r="FZ356" s="15"/>
      <c r="GA356" s="15"/>
      <c r="GB356" s="15"/>
      <c r="GC356" s="15"/>
      <c r="GD356" s="15"/>
      <c r="GE356" s="15"/>
      <c r="GF356" s="15"/>
      <c r="GG356" s="15"/>
      <c r="GH356" s="15"/>
      <c r="GI356" s="15"/>
      <c r="GJ356" s="15"/>
      <c r="GK356" s="15"/>
      <c r="GL356" s="15"/>
      <c r="GM356" s="15"/>
      <c r="GN356" s="15"/>
      <c r="GO356" s="15"/>
      <c r="GP356" s="15"/>
      <c r="GQ356" s="15"/>
      <c r="GR356" s="15"/>
      <c r="GS356" s="15"/>
      <c r="GT356" s="15"/>
      <c r="GU356" s="15"/>
      <c r="GV356" s="15"/>
      <c r="GW356" s="15"/>
      <c r="GX356" s="15"/>
      <c r="GY356" s="15"/>
      <c r="GZ356" s="15"/>
      <c r="HA356" s="15"/>
      <c r="HB356" s="15"/>
      <c r="HC356" s="15"/>
      <c r="HD356" s="15"/>
      <c r="HE356" s="15"/>
      <c r="HF356" s="15"/>
      <c r="HG356" s="15"/>
      <c r="HH356" s="15"/>
      <c r="HI356" s="15"/>
      <c r="HJ356" s="15"/>
      <c r="HK356" s="15"/>
      <c r="HL356" s="15"/>
      <c r="HM356" s="15"/>
      <c r="HN356" s="15"/>
      <c r="HO356" s="15"/>
      <c r="HP356" s="15"/>
      <c r="HQ356" s="15"/>
      <c r="HR356" s="15"/>
      <c r="HS356" s="15"/>
      <c r="HT356" s="15"/>
      <c r="HU356" s="15"/>
      <c r="HV356" s="15"/>
      <c r="HW356" s="15"/>
      <c r="HX356" s="15"/>
      <c r="HY356" s="15"/>
      <c r="HZ356" s="15"/>
      <c r="IA356" s="15"/>
      <c r="IB356" s="15"/>
      <c r="IC356" s="15"/>
      <c r="ID356" s="15"/>
      <c r="IE356" s="15"/>
      <c r="IF356" s="15"/>
      <c r="IG356" s="15"/>
      <c r="IH356" s="15"/>
      <c r="II356" s="15"/>
      <c r="IJ356" s="15"/>
      <c r="IK356" s="15"/>
      <c r="IL356" s="15"/>
      <c r="IM356" s="15"/>
      <c r="IN356" s="15"/>
      <c r="IO356" s="15"/>
      <c r="IP356" s="15"/>
      <c r="IQ356" s="15"/>
      <c r="IR356" s="15"/>
      <c r="IS356" s="15"/>
      <c r="IT356" s="15"/>
      <c r="IU356" s="15"/>
      <c r="IV356" s="15"/>
    </row>
    <row r="357" spans="1:256" s="28" customFormat="1" ht="14.25" customHeight="1">
      <c r="A357" s="197"/>
      <c r="B357" s="214"/>
      <c r="C357" s="213" t="s">
        <v>638</v>
      </c>
      <c r="D357" s="200">
        <f>SUM(D355:D356)</f>
        <v>150000</v>
      </c>
      <c r="E357" s="200">
        <f>SUM(E355:E356)</f>
        <v>184226</v>
      </c>
      <c r="F357" s="230">
        <f>SUM(F355:F356)</f>
        <v>32290</v>
      </c>
      <c r="G357" s="228">
        <f>F357/E357*100</f>
        <v>17.52738484253037</v>
      </c>
      <c r="O357" s="80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  <c r="DX357" s="15"/>
      <c r="DY357" s="15"/>
      <c r="DZ357" s="15"/>
      <c r="EA357" s="15"/>
      <c r="EB357" s="15"/>
      <c r="EC357" s="15"/>
      <c r="ED357" s="15"/>
      <c r="EE357" s="15"/>
      <c r="EF357" s="15"/>
      <c r="EG357" s="15"/>
      <c r="EH357" s="15"/>
      <c r="EI357" s="15"/>
      <c r="EJ357" s="15"/>
      <c r="EK357" s="15"/>
      <c r="EL357" s="15"/>
      <c r="EM357" s="15"/>
      <c r="EN357" s="15"/>
      <c r="EO357" s="15"/>
      <c r="EP357" s="15"/>
      <c r="EQ357" s="15"/>
      <c r="ER357" s="15"/>
      <c r="ES357" s="15"/>
      <c r="ET357" s="15"/>
      <c r="EU357" s="15"/>
      <c r="EV357" s="15"/>
      <c r="EW357" s="15"/>
      <c r="EX357" s="15"/>
      <c r="EY357" s="15"/>
      <c r="EZ357" s="15"/>
      <c r="FA357" s="15"/>
      <c r="FB357" s="15"/>
      <c r="FC357" s="15"/>
      <c r="FD357" s="15"/>
      <c r="FE357" s="15"/>
      <c r="FF357" s="15"/>
      <c r="FG357" s="15"/>
      <c r="FH357" s="15"/>
      <c r="FI357" s="15"/>
      <c r="FJ357" s="15"/>
      <c r="FK357" s="15"/>
      <c r="FL357" s="15"/>
      <c r="FM357" s="15"/>
      <c r="FN357" s="15"/>
      <c r="FO357" s="15"/>
      <c r="FP357" s="15"/>
      <c r="FQ357" s="15"/>
      <c r="FR357" s="15"/>
      <c r="FS357" s="15"/>
      <c r="FT357" s="15"/>
      <c r="FU357" s="15"/>
      <c r="FV357" s="15"/>
      <c r="FW357" s="15"/>
      <c r="FX357" s="15"/>
      <c r="FY357" s="15"/>
      <c r="FZ357" s="15"/>
      <c r="GA357" s="15"/>
      <c r="GB357" s="15"/>
      <c r="GC357" s="15"/>
      <c r="GD357" s="15"/>
      <c r="GE357" s="15"/>
      <c r="GF357" s="15"/>
      <c r="GG357" s="15"/>
      <c r="GH357" s="15"/>
      <c r="GI357" s="15"/>
      <c r="GJ357" s="15"/>
      <c r="GK357" s="15"/>
      <c r="GL357" s="15"/>
      <c r="GM357" s="15"/>
      <c r="GN357" s="15"/>
      <c r="GO357" s="15"/>
      <c r="GP357" s="15"/>
      <c r="GQ357" s="15"/>
      <c r="GR357" s="15"/>
      <c r="GS357" s="15"/>
      <c r="GT357" s="15"/>
      <c r="GU357" s="15"/>
      <c r="GV357" s="15"/>
      <c r="GW357" s="15"/>
      <c r="GX357" s="15"/>
      <c r="GY357" s="15"/>
      <c r="GZ357" s="15"/>
      <c r="HA357" s="15"/>
      <c r="HB357" s="15"/>
      <c r="HC357" s="15"/>
      <c r="HD357" s="15"/>
      <c r="HE357" s="15"/>
      <c r="HF357" s="15"/>
      <c r="HG357" s="15"/>
      <c r="HH357" s="15"/>
      <c r="HI357" s="15"/>
      <c r="HJ357" s="15"/>
      <c r="HK357" s="15"/>
      <c r="HL357" s="15"/>
      <c r="HM357" s="15"/>
      <c r="HN357" s="15"/>
      <c r="HO357" s="15"/>
      <c r="HP357" s="15"/>
      <c r="HQ357" s="15"/>
      <c r="HR357" s="15"/>
      <c r="HS357" s="15"/>
      <c r="HT357" s="15"/>
      <c r="HU357" s="15"/>
      <c r="HV357" s="15"/>
      <c r="HW357" s="15"/>
      <c r="HX357" s="15"/>
      <c r="HY357" s="15"/>
      <c r="HZ357" s="15"/>
      <c r="IA357" s="15"/>
      <c r="IB357" s="15"/>
      <c r="IC357" s="15"/>
      <c r="ID357" s="15"/>
      <c r="IE357" s="15"/>
      <c r="IF357" s="15"/>
      <c r="IG357" s="15"/>
      <c r="IH357" s="15"/>
      <c r="II357" s="15"/>
      <c r="IJ357" s="15"/>
      <c r="IK357" s="15"/>
      <c r="IL357" s="15"/>
      <c r="IM357" s="15"/>
      <c r="IN357" s="15"/>
      <c r="IO357" s="15"/>
      <c r="IP357" s="15"/>
      <c r="IQ357" s="15"/>
      <c r="IR357" s="15"/>
      <c r="IS357" s="15"/>
      <c r="IT357" s="15"/>
      <c r="IU357" s="15"/>
      <c r="IV357" s="15"/>
    </row>
    <row r="358" spans="1:256" s="28" customFormat="1" ht="9.75" customHeight="1">
      <c r="A358" s="16"/>
      <c r="B358" s="67"/>
      <c r="C358" s="201"/>
      <c r="D358" s="204"/>
      <c r="E358" s="204"/>
      <c r="F358" s="251"/>
      <c r="G358" s="370"/>
      <c r="O358" s="80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  <c r="DX358" s="15"/>
      <c r="DY358" s="15"/>
      <c r="DZ358" s="15"/>
      <c r="EA358" s="15"/>
      <c r="EB358" s="15"/>
      <c r="EC358" s="15"/>
      <c r="ED358" s="15"/>
      <c r="EE358" s="15"/>
      <c r="EF358" s="15"/>
      <c r="EG358" s="15"/>
      <c r="EH358" s="15"/>
      <c r="EI358" s="15"/>
      <c r="EJ358" s="15"/>
      <c r="EK358" s="15"/>
      <c r="EL358" s="15"/>
      <c r="EM358" s="15"/>
      <c r="EN358" s="15"/>
      <c r="EO358" s="15"/>
      <c r="EP358" s="15"/>
      <c r="EQ358" s="15"/>
      <c r="ER358" s="15"/>
      <c r="ES358" s="15"/>
      <c r="ET358" s="15"/>
      <c r="EU358" s="15"/>
      <c r="EV358" s="15"/>
      <c r="EW358" s="15"/>
      <c r="EX358" s="15"/>
      <c r="EY358" s="15"/>
      <c r="EZ358" s="15"/>
      <c r="FA358" s="15"/>
      <c r="FB358" s="15"/>
      <c r="FC358" s="15"/>
      <c r="FD358" s="15"/>
      <c r="FE358" s="15"/>
      <c r="FF358" s="15"/>
      <c r="FG358" s="15"/>
      <c r="FH358" s="15"/>
      <c r="FI358" s="15"/>
      <c r="FJ358" s="15"/>
      <c r="FK358" s="15"/>
      <c r="FL358" s="15"/>
      <c r="FM358" s="15"/>
      <c r="FN358" s="15"/>
      <c r="FO358" s="15"/>
      <c r="FP358" s="15"/>
      <c r="FQ358" s="15"/>
      <c r="FR358" s="15"/>
      <c r="FS358" s="15"/>
      <c r="FT358" s="15"/>
      <c r="FU358" s="15"/>
      <c r="FV358" s="15"/>
      <c r="FW358" s="15"/>
      <c r="FX358" s="15"/>
      <c r="FY358" s="15"/>
      <c r="FZ358" s="15"/>
      <c r="GA358" s="15"/>
      <c r="GB358" s="15"/>
      <c r="GC358" s="15"/>
      <c r="GD358" s="15"/>
      <c r="GE358" s="15"/>
      <c r="GF358" s="15"/>
      <c r="GG358" s="15"/>
      <c r="GH358" s="15"/>
      <c r="GI358" s="15"/>
      <c r="GJ358" s="15"/>
      <c r="GK358" s="15"/>
      <c r="GL358" s="15"/>
      <c r="GM358" s="15"/>
      <c r="GN358" s="15"/>
      <c r="GO358" s="15"/>
      <c r="GP358" s="15"/>
      <c r="GQ358" s="15"/>
      <c r="GR358" s="15"/>
      <c r="GS358" s="15"/>
      <c r="GT358" s="15"/>
      <c r="GU358" s="15"/>
      <c r="GV358" s="15"/>
      <c r="GW358" s="15"/>
      <c r="GX358" s="15"/>
      <c r="GY358" s="15"/>
      <c r="GZ358" s="15"/>
      <c r="HA358" s="15"/>
      <c r="HB358" s="15"/>
      <c r="HC358" s="15"/>
      <c r="HD358" s="15"/>
      <c r="HE358" s="15"/>
      <c r="HF358" s="15"/>
      <c r="HG358" s="15"/>
      <c r="HH358" s="15"/>
      <c r="HI358" s="15"/>
      <c r="HJ358" s="15"/>
      <c r="HK358" s="15"/>
      <c r="HL358" s="15"/>
      <c r="HM358" s="15"/>
      <c r="HN358" s="15"/>
      <c r="HO358" s="15"/>
      <c r="HP358" s="15"/>
      <c r="HQ358" s="15"/>
      <c r="HR358" s="15"/>
      <c r="HS358" s="15"/>
      <c r="HT358" s="15"/>
      <c r="HU358" s="15"/>
      <c r="HV358" s="15"/>
      <c r="HW358" s="15"/>
      <c r="HX358" s="15"/>
      <c r="HY358" s="15"/>
      <c r="HZ358" s="15"/>
      <c r="IA358" s="15"/>
      <c r="IB358" s="15"/>
      <c r="IC358" s="15"/>
      <c r="ID358" s="15"/>
      <c r="IE358" s="15"/>
      <c r="IF358" s="15"/>
      <c r="IG358" s="15"/>
      <c r="IH358" s="15"/>
      <c r="II358" s="15"/>
      <c r="IJ358" s="15"/>
      <c r="IK358" s="15"/>
      <c r="IL358" s="15"/>
      <c r="IM358" s="15"/>
      <c r="IN358" s="15"/>
      <c r="IO358" s="15"/>
      <c r="IP358" s="15"/>
      <c r="IQ358" s="15"/>
      <c r="IR358" s="15"/>
      <c r="IS358" s="15"/>
      <c r="IT358" s="15"/>
      <c r="IU358" s="15"/>
      <c r="IV358" s="15"/>
    </row>
    <row r="359" spans="1:256" s="119" customFormat="1" ht="14.25" customHeight="1">
      <c r="A359" s="796" t="s">
        <v>1037</v>
      </c>
      <c r="B359" s="797"/>
      <c r="C359" s="797"/>
      <c r="D359" s="278"/>
      <c r="E359" s="279"/>
      <c r="F359" s="280"/>
      <c r="G359" s="223"/>
      <c r="H359" s="123"/>
      <c r="I359" s="28"/>
      <c r="J359" s="28"/>
      <c r="K359" s="28"/>
      <c r="L359" s="28"/>
      <c r="M359" s="28"/>
      <c r="N359" s="28"/>
      <c r="O359" s="80"/>
      <c r="P359" s="80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  <c r="DX359" s="15"/>
      <c r="DY359" s="15"/>
      <c r="DZ359" s="15"/>
      <c r="EA359" s="15"/>
      <c r="EB359" s="15"/>
      <c r="EC359" s="15"/>
      <c r="ED359" s="15"/>
      <c r="EE359" s="15"/>
      <c r="EF359" s="15"/>
      <c r="EG359" s="15"/>
      <c r="EH359" s="15"/>
      <c r="EI359" s="15"/>
      <c r="EJ359" s="15"/>
      <c r="EK359" s="15"/>
      <c r="EL359" s="15"/>
      <c r="EM359" s="15"/>
      <c r="EN359" s="15"/>
      <c r="EO359" s="15"/>
      <c r="EP359" s="15"/>
      <c r="EQ359" s="15"/>
      <c r="ER359" s="15"/>
      <c r="ES359" s="15"/>
      <c r="ET359" s="15"/>
      <c r="EU359" s="15"/>
      <c r="EV359" s="15"/>
      <c r="EW359" s="15"/>
      <c r="EX359" s="15"/>
      <c r="EY359" s="15"/>
      <c r="EZ359" s="15"/>
      <c r="FA359" s="15"/>
      <c r="FB359" s="15"/>
      <c r="FC359" s="15"/>
      <c r="FD359" s="15"/>
      <c r="FE359" s="15"/>
      <c r="FF359" s="15"/>
      <c r="FG359" s="15"/>
      <c r="FH359" s="15"/>
      <c r="FI359" s="15"/>
      <c r="FJ359" s="15"/>
      <c r="FK359" s="15"/>
      <c r="FL359" s="15"/>
      <c r="FM359" s="15"/>
      <c r="FN359" s="15"/>
      <c r="FO359" s="15"/>
      <c r="FP359" s="15"/>
      <c r="FQ359" s="15"/>
      <c r="FR359" s="15"/>
      <c r="FS359" s="15"/>
      <c r="FT359" s="15"/>
      <c r="FU359" s="15"/>
      <c r="FV359" s="15"/>
      <c r="FW359" s="15"/>
      <c r="FX359" s="15"/>
      <c r="FY359" s="15"/>
      <c r="FZ359" s="15"/>
      <c r="GA359" s="15"/>
      <c r="GB359" s="15"/>
      <c r="GC359" s="15"/>
      <c r="GD359" s="15"/>
      <c r="GE359" s="15"/>
      <c r="GF359" s="15"/>
      <c r="GG359" s="15"/>
      <c r="GH359" s="15"/>
      <c r="GI359" s="15"/>
      <c r="GJ359" s="15"/>
      <c r="GK359" s="15"/>
      <c r="GL359" s="15"/>
      <c r="GM359" s="15"/>
      <c r="GN359" s="15"/>
      <c r="GO359" s="15"/>
      <c r="GP359" s="15"/>
      <c r="GQ359" s="15"/>
      <c r="GR359" s="15"/>
      <c r="GS359" s="15"/>
      <c r="GT359" s="15"/>
      <c r="GU359" s="15"/>
      <c r="GV359" s="15"/>
      <c r="GW359" s="15"/>
      <c r="GX359" s="15"/>
      <c r="GY359" s="15"/>
      <c r="GZ359" s="15"/>
      <c r="HA359" s="15"/>
      <c r="HB359" s="15"/>
      <c r="HC359" s="15"/>
      <c r="HD359" s="15"/>
      <c r="HE359" s="15"/>
      <c r="HF359" s="15"/>
      <c r="HG359" s="15"/>
      <c r="HH359" s="15"/>
      <c r="HI359" s="15"/>
      <c r="HJ359" s="15"/>
      <c r="HK359" s="15"/>
      <c r="HL359" s="15"/>
      <c r="HM359" s="15"/>
      <c r="HN359" s="15"/>
      <c r="HO359" s="15"/>
      <c r="HP359" s="15"/>
      <c r="HQ359" s="15"/>
      <c r="HR359" s="15"/>
      <c r="HS359" s="15"/>
      <c r="HT359" s="15"/>
      <c r="HU359" s="15"/>
      <c r="HV359" s="15"/>
      <c r="HW359" s="15"/>
      <c r="HX359" s="15"/>
      <c r="HY359" s="15"/>
      <c r="HZ359" s="15"/>
      <c r="IA359" s="15"/>
      <c r="IB359" s="15"/>
      <c r="IC359" s="15"/>
      <c r="ID359" s="15"/>
      <c r="IE359" s="15"/>
      <c r="IF359" s="15"/>
      <c r="IG359" s="15"/>
      <c r="IH359" s="15"/>
      <c r="II359" s="15"/>
      <c r="IJ359" s="15"/>
      <c r="IK359" s="15"/>
      <c r="IL359" s="15"/>
      <c r="IM359" s="15"/>
      <c r="IN359" s="15"/>
      <c r="IO359" s="15"/>
      <c r="IP359" s="15"/>
      <c r="IQ359" s="15"/>
      <c r="IR359" s="15"/>
      <c r="IS359" s="15"/>
      <c r="IT359" s="15"/>
      <c r="IU359" s="15"/>
      <c r="IV359" s="15"/>
    </row>
    <row r="360" spans="1:256" s="119" customFormat="1" ht="9" customHeight="1">
      <c r="A360" s="519"/>
      <c r="B360" s="520"/>
      <c r="C360" s="520"/>
      <c r="D360" s="278"/>
      <c r="E360" s="279"/>
      <c r="F360" s="280"/>
      <c r="G360" s="223"/>
      <c r="H360" s="123"/>
      <c r="I360" s="28"/>
      <c r="J360" s="28"/>
      <c r="K360" s="28"/>
      <c r="L360" s="28"/>
      <c r="M360" s="28"/>
      <c r="N360" s="28"/>
      <c r="O360" s="80"/>
      <c r="P360" s="80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  <c r="DX360" s="15"/>
      <c r="DY360" s="15"/>
      <c r="DZ360" s="15"/>
      <c r="EA360" s="15"/>
      <c r="EB360" s="15"/>
      <c r="EC360" s="15"/>
      <c r="ED360" s="15"/>
      <c r="EE360" s="15"/>
      <c r="EF360" s="15"/>
      <c r="EG360" s="15"/>
      <c r="EH360" s="15"/>
      <c r="EI360" s="15"/>
      <c r="EJ360" s="15"/>
      <c r="EK360" s="15"/>
      <c r="EL360" s="15"/>
      <c r="EM360" s="15"/>
      <c r="EN360" s="15"/>
      <c r="EO360" s="15"/>
      <c r="EP360" s="15"/>
      <c r="EQ360" s="15"/>
      <c r="ER360" s="15"/>
      <c r="ES360" s="15"/>
      <c r="ET360" s="15"/>
      <c r="EU360" s="15"/>
      <c r="EV360" s="15"/>
      <c r="EW360" s="15"/>
      <c r="EX360" s="15"/>
      <c r="EY360" s="15"/>
      <c r="EZ360" s="15"/>
      <c r="FA360" s="15"/>
      <c r="FB360" s="15"/>
      <c r="FC360" s="15"/>
      <c r="FD360" s="15"/>
      <c r="FE360" s="15"/>
      <c r="FF360" s="15"/>
      <c r="FG360" s="15"/>
      <c r="FH360" s="15"/>
      <c r="FI360" s="15"/>
      <c r="FJ360" s="15"/>
      <c r="FK360" s="15"/>
      <c r="FL360" s="15"/>
      <c r="FM360" s="15"/>
      <c r="FN360" s="15"/>
      <c r="FO360" s="15"/>
      <c r="FP360" s="15"/>
      <c r="FQ360" s="15"/>
      <c r="FR360" s="15"/>
      <c r="FS360" s="15"/>
      <c r="FT360" s="15"/>
      <c r="FU360" s="15"/>
      <c r="FV360" s="15"/>
      <c r="FW360" s="15"/>
      <c r="FX360" s="15"/>
      <c r="FY360" s="15"/>
      <c r="FZ360" s="15"/>
      <c r="GA360" s="15"/>
      <c r="GB360" s="15"/>
      <c r="GC360" s="15"/>
      <c r="GD360" s="15"/>
      <c r="GE360" s="15"/>
      <c r="GF360" s="15"/>
      <c r="GG360" s="15"/>
      <c r="GH360" s="15"/>
      <c r="GI360" s="15"/>
      <c r="GJ360" s="15"/>
      <c r="GK360" s="15"/>
      <c r="GL360" s="15"/>
      <c r="GM360" s="15"/>
      <c r="GN360" s="15"/>
      <c r="GO360" s="15"/>
      <c r="GP360" s="15"/>
      <c r="GQ360" s="15"/>
      <c r="GR360" s="15"/>
      <c r="GS360" s="15"/>
      <c r="GT360" s="15"/>
      <c r="GU360" s="15"/>
      <c r="GV360" s="15"/>
      <c r="GW360" s="15"/>
      <c r="GX360" s="15"/>
      <c r="GY360" s="15"/>
      <c r="GZ360" s="15"/>
      <c r="HA360" s="15"/>
      <c r="HB360" s="15"/>
      <c r="HC360" s="15"/>
      <c r="HD360" s="15"/>
      <c r="HE360" s="15"/>
      <c r="HF360" s="15"/>
      <c r="HG360" s="15"/>
      <c r="HH360" s="15"/>
      <c r="HI360" s="15"/>
      <c r="HJ360" s="15"/>
      <c r="HK360" s="15"/>
      <c r="HL360" s="15"/>
      <c r="HM360" s="15"/>
      <c r="HN360" s="15"/>
      <c r="HO360" s="15"/>
      <c r="HP360" s="15"/>
      <c r="HQ360" s="15"/>
      <c r="HR360" s="15"/>
      <c r="HS360" s="15"/>
      <c r="HT360" s="15"/>
      <c r="HU360" s="15"/>
      <c r="HV360" s="15"/>
      <c r="HW360" s="15"/>
      <c r="HX360" s="15"/>
      <c r="HY360" s="15"/>
      <c r="HZ360" s="15"/>
      <c r="IA360" s="15"/>
      <c r="IB360" s="15"/>
      <c r="IC360" s="15"/>
      <c r="ID360" s="15"/>
      <c r="IE360" s="15"/>
      <c r="IF360" s="15"/>
      <c r="IG360" s="15"/>
      <c r="IH360" s="15"/>
      <c r="II360" s="15"/>
      <c r="IJ360" s="15"/>
      <c r="IK360" s="15"/>
      <c r="IL360" s="15"/>
      <c r="IM360" s="15"/>
      <c r="IN360" s="15"/>
      <c r="IO360" s="15"/>
      <c r="IP360" s="15"/>
      <c r="IQ360" s="15"/>
      <c r="IR360" s="15"/>
      <c r="IS360" s="15"/>
      <c r="IT360" s="15"/>
      <c r="IU360" s="15"/>
      <c r="IV360" s="15"/>
    </row>
    <row r="361" spans="1:16" ht="24" customHeight="1">
      <c r="A361" s="7" t="s">
        <v>1006</v>
      </c>
      <c r="B361" s="7" t="s">
        <v>1007</v>
      </c>
      <c r="C361" s="5" t="s">
        <v>1008</v>
      </c>
      <c r="D361" s="51" t="s">
        <v>50</v>
      </c>
      <c r="E361" s="58" t="s">
        <v>52</v>
      </c>
      <c r="F361" s="5" t="s">
        <v>978</v>
      </c>
      <c r="G361" s="50" t="s">
        <v>53</v>
      </c>
      <c r="P361" s="149"/>
    </row>
    <row r="362" spans="1:16" ht="13.5" customHeight="1">
      <c r="A362" s="145" t="s">
        <v>1115</v>
      </c>
      <c r="B362" s="140">
        <v>2223</v>
      </c>
      <c r="C362" s="132" t="s">
        <v>1038</v>
      </c>
      <c r="D362" s="218">
        <v>1500</v>
      </c>
      <c r="E362" s="171">
        <v>1547</v>
      </c>
      <c r="F362" s="655">
        <v>500</v>
      </c>
      <c r="G362" s="174">
        <f>F362/E362*100</f>
        <v>32.32062055591467</v>
      </c>
      <c r="P362" s="149"/>
    </row>
    <row r="363" spans="1:16" ht="13.5" customHeight="1">
      <c r="A363" s="145" t="s">
        <v>1115</v>
      </c>
      <c r="B363" s="140">
        <v>2212</v>
      </c>
      <c r="C363" s="132" t="s">
        <v>1039</v>
      </c>
      <c r="D363" s="218">
        <v>0</v>
      </c>
      <c r="E363" s="171">
        <v>200</v>
      </c>
      <c r="F363" s="655">
        <v>199</v>
      </c>
      <c r="G363" s="174">
        <f>F363/E363*100</f>
        <v>99.5</v>
      </c>
      <c r="P363" s="149"/>
    </row>
    <row r="364" spans="1:16" ht="13.5" customHeight="1">
      <c r="A364" s="145" t="s">
        <v>1115</v>
      </c>
      <c r="B364" s="140">
        <v>2212</v>
      </c>
      <c r="C364" s="132" t="s">
        <v>228</v>
      </c>
      <c r="D364" s="218">
        <v>0</v>
      </c>
      <c r="E364" s="171">
        <v>763</v>
      </c>
      <c r="F364" s="655">
        <v>76</v>
      </c>
      <c r="G364" s="174">
        <f>F364/E364*100</f>
        <v>9.960681520314548</v>
      </c>
      <c r="P364" s="149"/>
    </row>
    <row r="365" spans="1:16" ht="13.5" customHeight="1">
      <c r="A365" s="145" t="s">
        <v>1115</v>
      </c>
      <c r="B365" s="140">
        <v>2212</v>
      </c>
      <c r="C365" s="609" t="s">
        <v>229</v>
      </c>
      <c r="D365" s="218">
        <v>0</v>
      </c>
      <c r="E365" s="171">
        <v>444</v>
      </c>
      <c r="F365" s="655">
        <v>0</v>
      </c>
      <c r="G365" s="174">
        <f>F365/E365*100</f>
        <v>0</v>
      </c>
      <c r="P365" s="149"/>
    </row>
    <row r="366" spans="1:7" ht="12.75">
      <c r="A366" s="197"/>
      <c r="B366" s="214"/>
      <c r="C366" s="213" t="s">
        <v>637</v>
      </c>
      <c r="D366" s="296">
        <f>SUM(D362:D363)</f>
        <v>1500</v>
      </c>
      <c r="E366" s="296">
        <f>SUM(E362:E365)</f>
        <v>2954</v>
      </c>
      <c r="F366" s="612">
        <f>SUM(F362:F365)</f>
        <v>775</v>
      </c>
      <c r="G366" s="110">
        <f>F366/E366*100</f>
        <v>26.23561272850372</v>
      </c>
    </row>
    <row r="367" spans="1:7" ht="9" customHeight="1">
      <c r="A367" s="16"/>
      <c r="B367" s="67"/>
      <c r="C367" s="201"/>
      <c r="D367" s="512"/>
      <c r="E367" s="512"/>
      <c r="F367" s="512"/>
      <c r="G367" s="113"/>
    </row>
    <row r="368" spans="1:256" s="28" customFormat="1" ht="14.25" customHeight="1">
      <c r="A368" s="811" t="s">
        <v>1026</v>
      </c>
      <c r="B368" s="811"/>
      <c r="C368" s="811"/>
      <c r="D368" s="819"/>
      <c r="E368" s="204"/>
      <c r="F368" s="204"/>
      <c r="G368" s="370"/>
      <c r="O368" s="80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  <c r="DX368" s="15"/>
      <c r="DY368" s="15"/>
      <c r="DZ368" s="15"/>
      <c r="EA368" s="15"/>
      <c r="EB368" s="15"/>
      <c r="EC368" s="15"/>
      <c r="ED368" s="15"/>
      <c r="EE368" s="15"/>
      <c r="EF368" s="15"/>
      <c r="EG368" s="15"/>
      <c r="EH368" s="15"/>
      <c r="EI368" s="15"/>
      <c r="EJ368" s="15"/>
      <c r="EK368" s="15"/>
      <c r="EL368" s="15"/>
      <c r="EM368" s="15"/>
      <c r="EN368" s="15"/>
      <c r="EO368" s="15"/>
      <c r="EP368" s="15"/>
      <c r="EQ368" s="15"/>
      <c r="ER368" s="15"/>
      <c r="ES368" s="15"/>
      <c r="ET368" s="15"/>
      <c r="EU368" s="15"/>
      <c r="EV368" s="15"/>
      <c r="EW368" s="15"/>
      <c r="EX368" s="15"/>
      <c r="EY368" s="15"/>
      <c r="EZ368" s="15"/>
      <c r="FA368" s="15"/>
      <c r="FB368" s="15"/>
      <c r="FC368" s="15"/>
      <c r="FD368" s="15"/>
      <c r="FE368" s="15"/>
      <c r="FF368" s="15"/>
      <c r="FG368" s="15"/>
      <c r="FH368" s="15"/>
      <c r="FI368" s="15"/>
      <c r="FJ368" s="15"/>
      <c r="FK368" s="15"/>
      <c r="FL368" s="15"/>
      <c r="FM368" s="15"/>
      <c r="FN368" s="15"/>
      <c r="FO368" s="15"/>
      <c r="FP368" s="15"/>
      <c r="FQ368" s="15"/>
      <c r="FR368" s="15"/>
      <c r="FS368" s="15"/>
      <c r="FT368" s="15"/>
      <c r="FU368" s="15"/>
      <c r="FV368" s="15"/>
      <c r="FW368" s="15"/>
      <c r="FX368" s="15"/>
      <c r="FY368" s="15"/>
      <c r="FZ368" s="15"/>
      <c r="GA368" s="15"/>
      <c r="GB368" s="15"/>
      <c r="GC368" s="15"/>
      <c r="GD368" s="15"/>
      <c r="GE368" s="15"/>
      <c r="GF368" s="15"/>
      <c r="GG368" s="15"/>
      <c r="GH368" s="15"/>
      <c r="GI368" s="15"/>
      <c r="GJ368" s="15"/>
      <c r="GK368" s="15"/>
      <c r="GL368" s="15"/>
      <c r="GM368" s="15"/>
      <c r="GN368" s="15"/>
      <c r="GO368" s="15"/>
      <c r="GP368" s="15"/>
      <c r="GQ368" s="15"/>
      <c r="GR368" s="15"/>
      <c r="GS368" s="15"/>
      <c r="GT368" s="15"/>
      <c r="GU368" s="15"/>
      <c r="GV368" s="15"/>
      <c r="GW368" s="15"/>
      <c r="GX368" s="15"/>
      <c r="GY368" s="15"/>
      <c r="GZ368" s="15"/>
      <c r="HA368" s="15"/>
      <c r="HB368" s="15"/>
      <c r="HC368" s="15"/>
      <c r="HD368" s="15"/>
      <c r="HE368" s="15"/>
      <c r="HF368" s="15"/>
      <c r="HG368" s="15"/>
      <c r="HH368" s="15"/>
      <c r="HI368" s="15"/>
      <c r="HJ368" s="15"/>
      <c r="HK368" s="15"/>
      <c r="HL368" s="15"/>
      <c r="HM368" s="15"/>
      <c r="HN368" s="15"/>
      <c r="HO368" s="15"/>
      <c r="HP368" s="15"/>
      <c r="HQ368" s="15"/>
      <c r="HR368" s="15"/>
      <c r="HS368" s="15"/>
      <c r="HT368" s="15"/>
      <c r="HU368" s="15"/>
      <c r="HV368" s="15"/>
      <c r="HW368" s="15"/>
      <c r="HX368" s="15"/>
      <c r="HY368" s="15"/>
      <c r="HZ368" s="15"/>
      <c r="IA368" s="15"/>
      <c r="IB368" s="15"/>
      <c r="IC368" s="15"/>
      <c r="ID368" s="15"/>
      <c r="IE368" s="15"/>
      <c r="IF368" s="15"/>
      <c r="IG368" s="15"/>
      <c r="IH368" s="15"/>
      <c r="II368" s="15"/>
      <c r="IJ368" s="15"/>
      <c r="IK368" s="15"/>
      <c r="IL368" s="15"/>
      <c r="IM368" s="15"/>
      <c r="IN368" s="15"/>
      <c r="IO368" s="15"/>
      <c r="IP368" s="15"/>
      <c r="IQ368" s="15"/>
      <c r="IR368" s="15"/>
      <c r="IS368" s="15"/>
      <c r="IT368" s="15"/>
      <c r="IU368" s="15"/>
      <c r="IV368" s="15"/>
    </row>
    <row r="369" spans="1:256" s="28" customFormat="1" ht="25.5" customHeight="1">
      <c r="A369" s="7" t="s">
        <v>1006</v>
      </c>
      <c r="B369" s="7" t="s">
        <v>1007</v>
      </c>
      <c r="C369" s="5" t="s">
        <v>1008</v>
      </c>
      <c r="D369" s="51" t="s">
        <v>50</v>
      </c>
      <c r="E369" s="58" t="s">
        <v>52</v>
      </c>
      <c r="F369" s="5" t="s">
        <v>978</v>
      </c>
      <c r="G369" s="50" t="s">
        <v>53</v>
      </c>
      <c r="O369" s="80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  <c r="DX369" s="15"/>
      <c r="DY369" s="15"/>
      <c r="DZ369" s="15"/>
      <c r="EA369" s="15"/>
      <c r="EB369" s="15"/>
      <c r="EC369" s="15"/>
      <c r="ED369" s="15"/>
      <c r="EE369" s="15"/>
      <c r="EF369" s="15"/>
      <c r="EG369" s="15"/>
      <c r="EH369" s="15"/>
      <c r="EI369" s="15"/>
      <c r="EJ369" s="15"/>
      <c r="EK369" s="15"/>
      <c r="EL369" s="15"/>
      <c r="EM369" s="15"/>
      <c r="EN369" s="15"/>
      <c r="EO369" s="15"/>
      <c r="EP369" s="15"/>
      <c r="EQ369" s="15"/>
      <c r="ER369" s="15"/>
      <c r="ES369" s="15"/>
      <c r="ET369" s="15"/>
      <c r="EU369" s="15"/>
      <c r="EV369" s="15"/>
      <c r="EW369" s="15"/>
      <c r="EX369" s="15"/>
      <c r="EY369" s="15"/>
      <c r="EZ369" s="15"/>
      <c r="FA369" s="15"/>
      <c r="FB369" s="15"/>
      <c r="FC369" s="15"/>
      <c r="FD369" s="15"/>
      <c r="FE369" s="15"/>
      <c r="FF369" s="15"/>
      <c r="FG369" s="15"/>
      <c r="FH369" s="15"/>
      <c r="FI369" s="15"/>
      <c r="FJ369" s="15"/>
      <c r="FK369" s="15"/>
      <c r="FL369" s="15"/>
      <c r="FM369" s="15"/>
      <c r="FN369" s="15"/>
      <c r="FO369" s="15"/>
      <c r="FP369" s="15"/>
      <c r="FQ369" s="15"/>
      <c r="FR369" s="15"/>
      <c r="FS369" s="15"/>
      <c r="FT369" s="15"/>
      <c r="FU369" s="15"/>
      <c r="FV369" s="15"/>
      <c r="FW369" s="15"/>
      <c r="FX369" s="15"/>
      <c r="FY369" s="15"/>
      <c r="FZ369" s="15"/>
      <c r="GA369" s="15"/>
      <c r="GB369" s="15"/>
      <c r="GC369" s="15"/>
      <c r="GD369" s="15"/>
      <c r="GE369" s="15"/>
      <c r="GF369" s="15"/>
      <c r="GG369" s="15"/>
      <c r="GH369" s="15"/>
      <c r="GI369" s="15"/>
      <c r="GJ369" s="15"/>
      <c r="GK369" s="15"/>
      <c r="GL369" s="15"/>
      <c r="GM369" s="15"/>
      <c r="GN369" s="15"/>
      <c r="GO369" s="15"/>
      <c r="GP369" s="15"/>
      <c r="GQ369" s="15"/>
      <c r="GR369" s="15"/>
      <c r="GS369" s="15"/>
      <c r="GT369" s="15"/>
      <c r="GU369" s="15"/>
      <c r="GV369" s="15"/>
      <c r="GW369" s="15"/>
      <c r="GX369" s="15"/>
      <c r="GY369" s="15"/>
      <c r="GZ369" s="15"/>
      <c r="HA369" s="15"/>
      <c r="HB369" s="15"/>
      <c r="HC369" s="15"/>
      <c r="HD369" s="15"/>
      <c r="HE369" s="15"/>
      <c r="HF369" s="15"/>
      <c r="HG369" s="15"/>
      <c r="HH369" s="15"/>
      <c r="HI369" s="15"/>
      <c r="HJ369" s="15"/>
      <c r="HK369" s="15"/>
      <c r="HL369" s="15"/>
      <c r="HM369" s="15"/>
      <c r="HN369" s="15"/>
      <c r="HO369" s="15"/>
      <c r="HP369" s="15"/>
      <c r="HQ369" s="15"/>
      <c r="HR369" s="15"/>
      <c r="HS369" s="15"/>
      <c r="HT369" s="15"/>
      <c r="HU369" s="15"/>
      <c r="HV369" s="15"/>
      <c r="HW369" s="15"/>
      <c r="HX369" s="15"/>
      <c r="HY369" s="15"/>
      <c r="HZ369" s="15"/>
      <c r="IA369" s="15"/>
      <c r="IB369" s="15"/>
      <c r="IC369" s="15"/>
      <c r="ID369" s="15"/>
      <c r="IE369" s="15"/>
      <c r="IF369" s="15"/>
      <c r="IG369" s="15"/>
      <c r="IH369" s="15"/>
      <c r="II369" s="15"/>
      <c r="IJ369" s="15"/>
      <c r="IK369" s="15"/>
      <c r="IL369" s="15"/>
      <c r="IM369" s="15"/>
      <c r="IN369" s="15"/>
      <c r="IO369" s="15"/>
      <c r="IP369" s="15"/>
      <c r="IQ369" s="15"/>
      <c r="IR369" s="15"/>
      <c r="IS369" s="15"/>
      <c r="IT369" s="15"/>
      <c r="IU369" s="15"/>
      <c r="IV369" s="15"/>
    </row>
    <row r="370" spans="1:256" s="28" customFormat="1" ht="13.5" customHeight="1">
      <c r="A370" s="145" t="s">
        <v>1</v>
      </c>
      <c r="B370" s="145" t="s">
        <v>599</v>
      </c>
      <c r="C370" s="132" t="s">
        <v>677</v>
      </c>
      <c r="D370" s="218">
        <v>20000</v>
      </c>
      <c r="E370" s="298">
        <v>22000</v>
      </c>
      <c r="F370" s="298">
        <v>9470</v>
      </c>
      <c r="G370" s="174">
        <f>F370/E370*100</f>
        <v>43.04545454545455</v>
      </c>
      <c r="O370" s="80"/>
      <c r="P370" s="15"/>
      <c r="Q370" s="15"/>
      <c r="R370" s="15"/>
      <c r="S370" s="15"/>
      <c r="T370" s="15"/>
      <c r="U370" s="149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  <c r="DX370" s="15"/>
      <c r="DY370" s="15"/>
      <c r="DZ370" s="15"/>
      <c r="EA370" s="15"/>
      <c r="EB370" s="15"/>
      <c r="EC370" s="15"/>
      <c r="ED370" s="15"/>
      <c r="EE370" s="15"/>
      <c r="EF370" s="15"/>
      <c r="EG370" s="15"/>
      <c r="EH370" s="15"/>
      <c r="EI370" s="15"/>
      <c r="EJ370" s="15"/>
      <c r="EK370" s="15"/>
      <c r="EL370" s="15"/>
      <c r="EM370" s="15"/>
      <c r="EN370" s="15"/>
      <c r="EO370" s="15"/>
      <c r="EP370" s="15"/>
      <c r="EQ370" s="15"/>
      <c r="ER370" s="15"/>
      <c r="ES370" s="15"/>
      <c r="ET370" s="15"/>
      <c r="EU370" s="15"/>
      <c r="EV370" s="15"/>
      <c r="EW370" s="15"/>
      <c r="EX370" s="15"/>
      <c r="EY370" s="15"/>
      <c r="EZ370" s="15"/>
      <c r="FA370" s="15"/>
      <c r="FB370" s="15"/>
      <c r="FC370" s="15"/>
      <c r="FD370" s="15"/>
      <c r="FE370" s="15"/>
      <c r="FF370" s="15"/>
      <c r="FG370" s="15"/>
      <c r="FH370" s="15"/>
      <c r="FI370" s="15"/>
      <c r="FJ370" s="15"/>
      <c r="FK370" s="15"/>
      <c r="FL370" s="15"/>
      <c r="FM370" s="15"/>
      <c r="FN370" s="15"/>
      <c r="FO370" s="15"/>
      <c r="FP370" s="15"/>
      <c r="FQ370" s="15"/>
      <c r="FR370" s="15"/>
      <c r="FS370" s="15"/>
      <c r="FT370" s="15"/>
      <c r="FU370" s="15"/>
      <c r="FV370" s="15"/>
      <c r="FW370" s="15"/>
      <c r="FX370" s="15"/>
      <c r="FY370" s="15"/>
      <c r="FZ370" s="15"/>
      <c r="GA370" s="15"/>
      <c r="GB370" s="15"/>
      <c r="GC370" s="15"/>
      <c r="GD370" s="15"/>
      <c r="GE370" s="15"/>
      <c r="GF370" s="15"/>
      <c r="GG370" s="15"/>
      <c r="GH370" s="15"/>
      <c r="GI370" s="15"/>
      <c r="GJ370" s="15"/>
      <c r="GK370" s="15"/>
      <c r="GL370" s="15"/>
      <c r="GM370" s="15"/>
      <c r="GN370" s="15"/>
      <c r="GO370" s="15"/>
      <c r="GP370" s="15"/>
      <c r="GQ370" s="15"/>
      <c r="GR370" s="15"/>
      <c r="GS370" s="15"/>
      <c r="GT370" s="15"/>
      <c r="GU370" s="15"/>
      <c r="GV370" s="15"/>
      <c r="GW370" s="15"/>
      <c r="GX370" s="15"/>
      <c r="GY370" s="15"/>
      <c r="GZ370" s="15"/>
      <c r="HA370" s="15"/>
      <c r="HB370" s="15"/>
      <c r="HC370" s="15"/>
      <c r="HD370" s="15"/>
      <c r="HE370" s="15"/>
      <c r="HF370" s="15"/>
      <c r="HG370" s="15"/>
      <c r="HH370" s="15"/>
      <c r="HI370" s="15"/>
      <c r="HJ370" s="15"/>
      <c r="HK370" s="15"/>
      <c r="HL370" s="15"/>
      <c r="HM370" s="15"/>
      <c r="HN370" s="15"/>
      <c r="HO370" s="15"/>
      <c r="HP370" s="15"/>
      <c r="HQ370" s="15"/>
      <c r="HR370" s="15"/>
      <c r="HS370" s="15"/>
      <c r="HT370" s="15"/>
      <c r="HU370" s="15"/>
      <c r="HV370" s="15"/>
      <c r="HW370" s="15"/>
      <c r="HX370" s="15"/>
      <c r="HY370" s="15"/>
      <c r="HZ370" s="15"/>
      <c r="IA370" s="15"/>
      <c r="IB370" s="15"/>
      <c r="IC370" s="15"/>
      <c r="ID370" s="15"/>
      <c r="IE370" s="15"/>
      <c r="IF370" s="15"/>
      <c r="IG370" s="15"/>
      <c r="IH370" s="15"/>
      <c r="II370" s="15"/>
      <c r="IJ370" s="15"/>
      <c r="IK370" s="15"/>
      <c r="IL370" s="15"/>
      <c r="IM370" s="15"/>
      <c r="IN370" s="15"/>
      <c r="IO370" s="15"/>
      <c r="IP370" s="15"/>
      <c r="IQ370" s="15"/>
      <c r="IR370" s="15"/>
      <c r="IS370" s="15"/>
      <c r="IT370" s="15"/>
      <c r="IU370" s="15"/>
      <c r="IV370" s="15"/>
    </row>
    <row r="371" spans="1:256" s="28" customFormat="1" ht="14.25" customHeight="1">
      <c r="A371" s="197"/>
      <c r="B371" s="214"/>
      <c r="C371" s="213" t="s">
        <v>942</v>
      </c>
      <c r="D371" s="200">
        <f>SUM(D370:D370)</f>
        <v>20000</v>
      </c>
      <c r="E371" s="200">
        <f>SUM(E370:E370)</f>
        <v>22000</v>
      </c>
      <c r="F371" s="200">
        <f>SUM(F370:F370)</f>
        <v>9470</v>
      </c>
      <c r="G371" s="228">
        <f>F371/E371*100</f>
        <v>43.04545454545455</v>
      </c>
      <c r="O371" s="80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  <c r="DX371" s="15"/>
      <c r="DY371" s="15"/>
      <c r="DZ371" s="15"/>
      <c r="EA371" s="15"/>
      <c r="EB371" s="15"/>
      <c r="EC371" s="15"/>
      <c r="ED371" s="15"/>
      <c r="EE371" s="15"/>
      <c r="EF371" s="15"/>
      <c r="EG371" s="15"/>
      <c r="EH371" s="15"/>
      <c r="EI371" s="15"/>
      <c r="EJ371" s="15"/>
      <c r="EK371" s="15"/>
      <c r="EL371" s="15"/>
      <c r="EM371" s="15"/>
      <c r="EN371" s="15"/>
      <c r="EO371" s="15"/>
      <c r="EP371" s="15"/>
      <c r="EQ371" s="15"/>
      <c r="ER371" s="15"/>
      <c r="ES371" s="15"/>
      <c r="ET371" s="15"/>
      <c r="EU371" s="15"/>
      <c r="EV371" s="15"/>
      <c r="EW371" s="15"/>
      <c r="EX371" s="15"/>
      <c r="EY371" s="15"/>
      <c r="EZ371" s="15"/>
      <c r="FA371" s="15"/>
      <c r="FB371" s="15"/>
      <c r="FC371" s="15"/>
      <c r="FD371" s="15"/>
      <c r="FE371" s="15"/>
      <c r="FF371" s="15"/>
      <c r="FG371" s="15"/>
      <c r="FH371" s="15"/>
      <c r="FI371" s="15"/>
      <c r="FJ371" s="15"/>
      <c r="FK371" s="15"/>
      <c r="FL371" s="15"/>
      <c r="FM371" s="15"/>
      <c r="FN371" s="15"/>
      <c r="FO371" s="15"/>
      <c r="FP371" s="15"/>
      <c r="FQ371" s="15"/>
      <c r="FR371" s="15"/>
      <c r="FS371" s="15"/>
      <c r="FT371" s="15"/>
      <c r="FU371" s="15"/>
      <c r="FV371" s="15"/>
      <c r="FW371" s="15"/>
      <c r="FX371" s="15"/>
      <c r="FY371" s="15"/>
      <c r="FZ371" s="15"/>
      <c r="GA371" s="15"/>
      <c r="GB371" s="15"/>
      <c r="GC371" s="15"/>
      <c r="GD371" s="15"/>
      <c r="GE371" s="15"/>
      <c r="GF371" s="15"/>
      <c r="GG371" s="15"/>
      <c r="GH371" s="15"/>
      <c r="GI371" s="15"/>
      <c r="GJ371" s="15"/>
      <c r="GK371" s="15"/>
      <c r="GL371" s="15"/>
      <c r="GM371" s="15"/>
      <c r="GN371" s="15"/>
      <c r="GO371" s="15"/>
      <c r="GP371" s="15"/>
      <c r="GQ371" s="15"/>
      <c r="GR371" s="15"/>
      <c r="GS371" s="15"/>
      <c r="GT371" s="15"/>
      <c r="GU371" s="15"/>
      <c r="GV371" s="15"/>
      <c r="GW371" s="15"/>
      <c r="GX371" s="15"/>
      <c r="GY371" s="15"/>
      <c r="GZ371" s="15"/>
      <c r="HA371" s="15"/>
      <c r="HB371" s="15"/>
      <c r="HC371" s="15"/>
      <c r="HD371" s="15"/>
      <c r="HE371" s="15"/>
      <c r="HF371" s="15"/>
      <c r="HG371" s="15"/>
      <c r="HH371" s="15"/>
      <c r="HI371" s="15"/>
      <c r="HJ371" s="15"/>
      <c r="HK371" s="15"/>
      <c r="HL371" s="15"/>
      <c r="HM371" s="15"/>
      <c r="HN371" s="15"/>
      <c r="HO371" s="15"/>
      <c r="HP371" s="15"/>
      <c r="HQ371" s="15"/>
      <c r="HR371" s="15"/>
      <c r="HS371" s="15"/>
      <c r="HT371" s="15"/>
      <c r="HU371" s="15"/>
      <c r="HV371" s="15"/>
      <c r="HW371" s="15"/>
      <c r="HX371" s="15"/>
      <c r="HY371" s="15"/>
      <c r="HZ371" s="15"/>
      <c r="IA371" s="15"/>
      <c r="IB371" s="15"/>
      <c r="IC371" s="15"/>
      <c r="ID371" s="15"/>
      <c r="IE371" s="15"/>
      <c r="IF371" s="15"/>
      <c r="IG371" s="15"/>
      <c r="IH371" s="15"/>
      <c r="II371" s="15"/>
      <c r="IJ371" s="15"/>
      <c r="IK371" s="15"/>
      <c r="IL371" s="15"/>
      <c r="IM371" s="15"/>
      <c r="IN371" s="15"/>
      <c r="IO371" s="15"/>
      <c r="IP371" s="15"/>
      <c r="IQ371" s="15"/>
      <c r="IR371" s="15"/>
      <c r="IS371" s="15"/>
      <c r="IT371" s="15"/>
      <c r="IU371" s="15"/>
      <c r="IV371" s="15"/>
    </row>
    <row r="372" spans="1:256" s="28" customFormat="1" ht="10.5" customHeight="1">
      <c r="A372" s="16"/>
      <c r="B372" s="67"/>
      <c r="C372" s="201"/>
      <c r="D372" s="204"/>
      <c r="E372" s="204"/>
      <c r="F372" s="204"/>
      <c r="G372" s="370"/>
      <c r="O372" s="80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  <c r="DX372" s="15"/>
      <c r="DY372" s="15"/>
      <c r="DZ372" s="15"/>
      <c r="EA372" s="15"/>
      <c r="EB372" s="15"/>
      <c r="EC372" s="15"/>
      <c r="ED372" s="15"/>
      <c r="EE372" s="15"/>
      <c r="EF372" s="15"/>
      <c r="EG372" s="15"/>
      <c r="EH372" s="15"/>
      <c r="EI372" s="15"/>
      <c r="EJ372" s="15"/>
      <c r="EK372" s="15"/>
      <c r="EL372" s="15"/>
      <c r="EM372" s="15"/>
      <c r="EN372" s="15"/>
      <c r="EO372" s="15"/>
      <c r="EP372" s="15"/>
      <c r="EQ372" s="15"/>
      <c r="ER372" s="15"/>
      <c r="ES372" s="15"/>
      <c r="ET372" s="15"/>
      <c r="EU372" s="15"/>
      <c r="EV372" s="15"/>
      <c r="EW372" s="15"/>
      <c r="EX372" s="15"/>
      <c r="EY372" s="15"/>
      <c r="EZ372" s="15"/>
      <c r="FA372" s="15"/>
      <c r="FB372" s="15"/>
      <c r="FC372" s="15"/>
      <c r="FD372" s="15"/>
      <c r="FE372" s="15"/>
      <c r="FF372" s="15"/>
      <c r="FG372" s="15"/>
      <c r="FH372" s="15"/>
      <c r="FI372" s="15"/>
      <c r="FJ372" s="15"/>
      <c r="FK372" s="15"/>
      <c r="FL372" s="15"/>
      <c r="FM372" s="15"/>
      <c r="FN372" s="15"/>
      <c r="FO372" s="15"/>
      <c r="FP372" s="15"/>
      <c r="FQ372" s="15"/>
      <c r="FR372" s="15"/>
      <c r="FS372" s="15"/>
      <c r="FT372" s="15"/>
      <c r="FU372" s="15"/>
      <c r="FV372" s="15"/>
      <c r="FW372" s="15"/>
      <c r="FX372" s="15"/>
      <c r="FY372" s="15"/>
      <c r="FZ372" s="15"/>
      <c r="GA372" s="15"/>
      <c r="GB372" s="15"/>
      <c r="GC372" s="15"/>
      <c r="GD372" s="15"/>
      <c r="GE372" s="15"/>
      <c r="GF372" s="15"/>
      <c r="GG372" s="15"/>
      <c r="GH372" s="15"/>
      <c r="GI372" s="15"/>
      <c r="GJ372" s="15"/>
      <c r="GK372" s="15"/>
      <c r="GL372" s="15"/>
      <c r="GM372" s="15"/>
      <c r="GN372" s="15"/>
      <c r="GO372" s="15"/>
      <c r="GP372" s="15"/>
      <c r="GQ372" s="15"/>
      <c r="GR372" s="15"/>
      <c r="GS372" s="15"/>
      <c r="GT372" s="15"/>
      <c r="GU372" s="15"/>
      <c r="GV372" s="15"/>
      <c r="GW372" s="15"/>
      <c r="GX372" s="15"/>
      <c r="GY372" s="15"/>
      <c r="GZ372" s="15"/>
      <c r="HA372" s="15"/>
      <c r="HB372" s="15"/>
      <c r="HC372" s="15"/>
      <c r="HD372" s="15"/>
      <c r="HE372" s="15"/>
      <c r="HF372" s="15"/>
      <c r="HG372" s="15"/>
      <c r="HH372" s="15"/>
      <c r="HI372" s="15"/>
      <c r="HJ372" s="15"/>
      <c r="HK372" s="15"/>
      <c r="HL372" s="15"/>
      <c r="HM372" s="15"/>
      <c r="HN372" s="15"/>
      <c r="HO372" s="15"/>
      <c r="HP372" s="15"/>
      <c r="HQ372" s="15"/>
      <c r="HR372" s="15"/>
      <c r="HS372" s="15"/>
      <c r="HT372" s="15"/>
      <c r="HU372" s="15"/>
      <c r="HV372" s="15"/>
      <c r="HW372" s="15"/>
      <c r="HX372" s="15"/>
      <c r="HY372" s="15"/>
      <c r="HZ372" s="15"/>
      <c r="IA372" s="15"/>
      <c r="IB372" s="15"/>
      <c r="IC372" s="15"/>
      <c r="ID372" s="15"/>
      <c r="IE372" s="15"/>
      <c r="IF372" s="15"/>
      <c r="IG372" s="15"/>
      <c r="IH372" s="15"/>
      <c r="II372" s="15"/>
      <c r="IJ372" s="15"/>
      <c r="IK372" s="15"/>
      <c r="IL372" s="15"/>
      <c r="IM372" s="15"/>
      <c r="IN372" s="15"/>
      <c r="IO372" s="15"/>
      <c r="IP372" s="15"/>
      <c r="IQ372" s="15"/>
      <c r="IR372" s="15"/>
      <c r="IS372" s="15"/>
      <c r="IT372" s="15"/>
      <c r="IU372" s="15"/>
      <c r="IV372" s="15"/>
    </row>
    <row r="373" spans="1:256" s="28" customFormat="1" ht="14.25" customHeight="1">
      <c r="A373" s="72" t="s">
        <v>644</v>
      </c>
      <c r="B373" s="2"/>
      <c r="C373" s="2"/>
      <c r="D373" s="204"/>
      <c r="E373" s="204"/>
      <c r="F373" s="204"/>
      <c r="G373" s="370"/>
      <c r="O373" s="80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  <c r="DX373" s="15"/>
      <c r="DY373" s="15"/>
      <c r="DZ373" s="15"/>
      <c r="EA373" s="15"/>
      <c r="EB373" s="15"/>
      <c r="EC373" s="15"/>
      <c r="ED373" s="15"/>
      <c r="EE373" s="15"/>
      <c r="EF373" s="15"/>
      <c r="EG373" s="15"/>
      <c r="EH373" s="15"/>
      <c r="EI373" s="15"/>
      <c r="EJ373" s="15"/>
      <c r="EK373" s="15"/>
      <c r="EL373" s="15"/>
      <c r="EM373" s="15"/>
      <c r="EN373" s="15"/>
      <c r="EO373" s="15"/>
      <c r="EP373" s="15"/>
      <c r="EQ373" s="15"/>
      <c r="ER373" s="15"/>
      <c r="ES373" s="15"/>
      <c r="ET373" s="15"/>
      <c r="EU373" s="15"/>
      <c r="EV373" s="15"/>
      <c r="EW373" s="15"/>
      <c r="EX373" s="15"/>
      <c r="EY373" s="15"/>
      <c r="EZ373" s="15"/>
      <c r="FA373" s="15"/>
      <c r="FB373" s="15"/>
      <c r="FC373" s="15"/>
      <c r="FD373" s="15"/>
      <c r="FE373" s="15"/>
      <c r="FF373" s="15"/>
      <c r="FG373" s="15"/>
      <c r="FH373" s="15"/>
      <c r="FI373" s="15"/>
      <c r="FJ373" s="15"/>
      <c r="FK373" s="15"/>
      <c r="FL373" s="15"/>
      <c r="FM373" s="15"/>
      <c r="FN373" s="15"/>
      <c r="FO373" s="15"/>
      <c r="FP373" s="15"/>
      <c r="FQ373" s="15"/>
      <c r="FR373" s="15"/>
      <c r="FS373" s="15"/>
      <c r="FT373" s="15"/>
      <c r="FU373" s="15"/>
      <c r="FV373" s="15"/>
      <c r="FW373" s="15"/>
      <c r="FX373" s="15"/>
      <c r="FY373" s="15"/>
      <c r="FZ373" s="15"/>
      <c r="GA373" s="15"/>
      <c r="GB373" s="15"/>
      <c r="GC373" s="15"/>
      <c r="GD373" s="15"/>
      <c r="GE373" s="15"/>
      <c r="GF373" s="15"/>
      <c r="GG373" s="15"/>
      <c r="GH373" s="15"/>
      <c r="GI373" s="15"/>
      <c r="GJ373" s="15"/>
      <c r="GK373" s="15"/>
      <c r="GL373" s="15"/>
      <c r="GM373" s="15"/>
      <c r="GN373" s="15"/>
      <c r="GO373" s="15"/>
      <c r="GP373" s="15"/>
      <c r="GQ373" s="15"/>
      <c r="GR373" s="15"/>
      <c r="GS373" s="15"/>
      <c r="GT373" s="15"/>
      <c r="GU373" s="15"/>
      <c r="GV373" s="15"/>
      <c r="GW373" s="15"/>
      <c r="GX373" s="15"/>
      <c r="GY373" s="15"/>
      <c r="GZ373" s="15"/>
      <c r="HA373" s="15"/>
      <c r="HB373" s="15"/>
      <c r="HC373" s="15"/>
      <c r="HD373" s="15"/>
      <c r="HE373" s="15"/>
      <c r="HF373" s="15"/>
      <c r="HG373" s="15"/>
      <c r="HH373" s="15"/>
      <c r="HI373" s="15"/>
      <c r="HJ373" s="15"/>
      <c r="HK373" s="15"/>
      <c r="HL373" s="15"/>
      <c r="HM373" s="15"/>
      <c r="HN373" s="15"/>
      <c r="HO373" s="15"/>
      <c r="HP373" s="15"/>
      <c r="HQ373" s="15"/>
      <c r="HR373" s="15"/>
      <c r="HS373" s="15"/>
      <c r="HT373" s="15"/>
      <c r="HU373" s="15"/>
      <c r="HV373" s="15"/>
      <c r="HW373" s="15"/>
      <c r="HX373" s="15"/>
      <c r="HY373" s="15"/>
      <c r="HZ373" s="15"/>
      <c r="IA373" s="15"/>
      <c r="IB373" s="15"/>
      <c r="IC373" s="15"/>
      <c r="ID373" s="15"/>
      <c r="IE373" s="15"/>
      <c r="IF373" s="15"/>
      <c r="IG373" s="15"/>
      <c r="IH373" s="15"/>
      <c r="II373" s="15"/>
      <c r="IJ373" s="15"/>
      <c r="IK373" s="15"/>
      <c r="IL373" s="15"/>
      <c r="IM373" s="15"/>
      <c r="IN373" s="15"/>
      <c r="IO373" s="15"/>
      <c r="IP373" s="15"/>
      <c r="IQ373" s="15"/>
      <c r="IR373" s="15"/>
      <c r="IS373" s="15"/>
      <c r="IT373" s="15"/>
      <c r="IU373" s="15"/>
      <c r="IV373" s="15"/>
    </row>
    <row r="374" spans="1:7" ht="12.75">
      <c r="A374" s="145" t="s">
        <v>524</v>
      </c>
      <c r="B374" s="145" t="s">
        <v>600</v>
      </c>
      <c r="C374" s="132" t="s">
        <v>601</v>
      </c>
      <c r="D374" s="218">
        <v>12200</v>
      </c>
      <c r="E374" s="298">
        <v>12200</v>
      </c>
      <c r="F374" s="298">
        <v>0</v>
      </c>
      <c r="G374" s="174">
        <f>F374/E374*100</f>
        <v>0</v>
      </c>
    </row>
    <row r="375" spans="1:7" ht="12.75">
      <c r="A375" s="16"/>
      <c r="B375" s="67"/>
      <c r="C375" s="201"/>
      <c r="D375" s="202"/>
      <c r="E375" s="203"/>
      <c r="F375" s="251"/>
      <c r="G375" s="292"/>
    </row>
    <row r="376" spans="1:7" ht="12.75">
      <c r="A376" s="206"/>
      <c r="B376" s="216"/>
      <c r="C376" s="215" t="s">
        <v>385</v>
      </c>
      <c r="D376" s="207">
        <f>D336+D343+D350+D357+D366+D371+D374</f>
        <v>1464190</v>
      </c>
      <c r="E376" s="207">
        <f>E336+E343+E350+E357+E366+E371+E374</f>
        <v>1579391</v>
      </c>
      <c r="F376" s="207">
        <f>F336+F343+F350+F357+F366+F371</f>
        <v>981411</v>
      </c>
      <c r="G376" s="26">
        <f>F376/E376*100</f>
        <v>62.138571132797395</v>
      </c>
    </row>
    <row r="377" spans="1:7" ht="7.5" customHeight="1">
      <c r="A377" s="16"/>
      <c r="B377" s="67"/>
      <c r="C377" s="201"/>
      <c r="D377" s="202"/>
      <c r="E377" s="203"/>
      <c r="F377" s="251"/>
      <c r="G377" s="113"/>
    </row>
    <row r="378" spans="1:256" s="28" customFormat="1" ht="15.75">
      <c r="A378" s="72" t="s">
        <v>1116</v>
      </c>
      <c r="D378" s="80"/>
      <c r="E378" s="80"/>
      <c r="F378" s="80"/>
      <c r="O378" s="80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  <c r="DX378" s="15"/>
      <c r="DY378" s="15"/>
      <c r="DZ378" s="15"/>
      <c r="EA378" s="15"/>
      <c r="EB378" s="15"/>
      <c r="EC378" s="15"/>
      <c r="ED378" s="15"/>
      <c r="EE378" s="15"/>
      <c r="EF378" s="15"/>
      <c r="EG378" s="15"/>
      <c r="EH378" s="15"/>
      <c r="EI378" s="15"/>
      <c r="EJ378" s="15"/>
      <c r="EK378" s="15"/>
      <c r="EL378" s="15"/>
      <c r="EM378" s="15"/>
      <c r="EN378" s="15"/>
      <c r="EO378" s="15"/>
      <c r="EP378" s="15"/>
      <c r="EQ378" s="15"/>
      <c r="ER378" s="15"/>
      <c r="ES378" s="15"/>
      <c r="ET378" s="15"/>
      <c r="EU378" s="15"/>
      <c r="EV378" s="15"/>
      <c r="EW378" s="15"/>
      <c r="EX378" s="15"/>
      <c r="EY378" s="15"/>
      <c r="EZ378" s="15"/>
      <c r="FA378" s="15"/>
      <c r="FB378" s="15"/>
      <c r="FC378" s="15"/>
      <c r="FD378" s="15"/>
      <c r="FE378" s="15"/>
      <c r="FF378" s="15"/>
      <c r="FG378" s="15"/>
      <c r="FH378" s="15"/>
      <c r="FI378" s="15"/>
      <c r="FJ378" s="15"/>
      <c r="FK378" s="15"/>
      <c r="FL378" s="15"/>
      <c r="FM378" s="15"/>
      <c r="FN378" s="15"/>
      <c r="FO378" s="15"/>
      <c r="FP378" s="15"/>
      <c r="FQ378" s="15"/>
      <c r="FR378" s="15"/>
      <c r="FS378" s="15"/>
      <c r="FT378" s="15"/>
      <c r="FU378" s="15"/>
      <c r="FV378" s="15"/>
      <c r="FW378" s="15"/>
      <c r="FX378" s="15"/>
      <c r="FY378" s="15"/>
      <c r="FZ378" s="15"/>
      <c r="GA378" s="15"/>
      <c r="GB378" s="15"/>
      <c r="GC378" s="15"/>
      <c r="GD378" s="15"/>
      <c r="GE378" s="15"/>
      <c r="GF378" s="15"/>
      <c r="GG378" s="15"/>
      <c r="GH378" s="15"/>
      <c r="GI378" s="15"/>
      <c r="GJ378" s="15"/>
      <c r="GK378" s="15"/>
      <c r="GL378" s="15"/>
      <c r="GM378" s="15"/>
      <c r="GN378" s="15"/>
      <c r="GO378" s="15"/>
      <c r="GP378" s="15"/>
      <c r="GQ378" s="15"/>
      <c r="GR378" s="15"/>
      <c r="GS378" s="15"/>
      <c r="GT378" s="15"/>
      <c r="GU378" s="15"/>
      <c r="GV378" s="15"/>
      <c r="GW378" s="15"/>
      <c r="GX378" s="15"/>
      <c r="GY378" s="15"/>
      <c r="GZ378" s="15"/>
      <c r="HA378" s="15"/>
      <c r="HB378" s="15"/>
      <c r="HC378" s="15"/>
      <c r="HD378" s="15"/>
      <c r="HE378" s="15"/>
      <c r="HF378" s="15"/>
      <c r="HG378" s="15"/>
      <c r="HH378" s="15"/>
      <c r="HI378" s="15"/>
      <c r="HJ378" s="15"/>
      <c r="HK378" s="15"/>
      <c r="HL378" s="15"/>
      <c r="HM378" s="15"/>
      <c r="HN378" s="15"/>
      <c r="HO378" s="15"/>
      <c r="HP378" s="15"/>
      <c r="HQ378" s="15"/>
      <c r="HR378" s="15"/>
      <c r="HS378" s="15"/>
      <c r="HT378" s="15"/>
      <c r="HU378" s="15"/>
      <c r="HV378" s="15"/>
      <c r="HW378" s="15"/>
      <c r="HX378" s="15"/>
      <c r="HY378" s="15"/>
      <c r="HZ378" s="15"/>
      <c r="IA378" s="15"/>
      <c r="IB378" s="15"/>
      <c r="IC378" s="15"/>
      <c r="ID378" s="15"/>
      <c r="IE378" s="15"/>
      <c r="IF378" s="15"/>
      <c r="IG378" s="15"/>
      <c r="IH378" s="15"/>
      <c r="II378" s="15"/>
      <c r="IJ378" s="15"/>
      <c r="IK378" s="15"/>
      <c r="IL378" s="15"/>
      <c r="IM378" s="15"/>
      <c r="IN378" s="15"/>
      <c r="IO378" s="15"/>
      <c r="IP378" s="15"/>
      <c r="IQ378" s="15"/>
      <c r="IR378" s="15"/>
      <c r="IS378" s="15"/>
      <c r="IT378" s="15"/>
      <c r="IU378" s="15"/>
      <c r="IV378" s="15"/>
    </row>
    <row r="379" spans="1:256" s="28" customFormat="1" ht="7.5" customHeight="1">
      <c r="A379" s="72"/>
      <c r="D379" s="80"/>
      <c r="E379" s="80"/>
      <c r="F379" s="80"/>
      <c r="O379" s="80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  <c r="DX379" s="15"/>
      <c r="DY379" s="15"/>
      <c r="DZ379" s="15"/>
      <c r="EA379" s="15"/>
      <c r="EB379" s="15"/>
      <c r="EC379" s="15"/>
      <c r="ED379" s="15"/>
      <c r="EE379" s="15"/>
      <c r="EF379" s="15"/>
      <c r="EG379" s="15"/>
      <c r="EH379" s="15"/>
      <c r="EI379" s="15"/>
      <c r="EJ379" s="15"/>
      <c r="EK379" s="15"/>
      <c r="EL379" s="15"/>
      <c r="EM379" s="15"/>
      <c r="EN379" s="15"/>
      <c r="EO379" s="15"/>
      <c r="EP379" s="15"/>
      <c r="EQ379" s="15"/>
      <c r="ER379" s="15"/>
      <c r="ES379" s="15"/>
      <c r="ET379" s="15"/>
      <c r="EU379" s="15"/>
      <c r="EV379" s="15"/>
      <c r="EW379" s="15"/>
      <c r="EX379" s="15"/>
      <c r="EY379" s="15"/>
      <c r="EZ379" s="15"/>
      <c r="FA379" s="15"/>
      <c r="FB379" s="15"/>
      <c r="FC379" s="15"/>
      <c r="FD379" s="15"/>
      <c r="FE379" s="15"/>
      <c r="FF379" s="15"/>
      <c r="FG379" s="15"/>
      <c r="FH379" s="15"/>
      <c r="FI379" s="15"/>
      <c r="FJ379" s="15"/>
      <c r="FK379" s="15"/>
      <c r="FL379" s="15"/>
      <c r="FM379" s="15"/>
      <c r="FN379" s="15"/>
      <c r="FO379" s="15"/>
      <c r="FP379" s="15"/>
      <c r="FQ379" s="15"/>
      <c r="FR379" s="15"/>
      <c r="FS379" s="15"/>
      <c r="FT379" s="15"/>
      <c r="FU379" s="15"/>
      <c r="FV379" s="15"/>
      <c r="FW379" s="15"/>
      <c r="FX379" s="15"/>
      <c r="FY379" s="15"/>
      <c r="FZ379" s="15"/>
      <c r="GA379" s="15"/>
      <c r="GB379" s="15"/>
      <c r="GC379" s="15"/>
      <c r="GD379" s="15"/>
      <c r="GE379" s="15"/>
      <c r="GF379" s="15"/>
      <c r="GG379" s="15"/>
      <c r="GH379" s="15"/>
      <c r="GI379" s="15"/>
      <c r="GJ379" s="15"/>
      <c r="GK379" s="15"/>
      <c r="GL379" s="15"/>
      <c r="GM379" s="15"/>
      <c r="GN379" s="15"/>
      <c r="GO379" s="15"/>
      <c r="GP379" s="15"/>
      <c r="GQ379" s="15"/>
      <c r="GR379" s="15"/>
      <c r="GS379" s="15"/>
      <c r="GT379" s="15"/>
      <c r="GU379" s="15"/>
      <c r="GV379" s="15"/>
      <c r="GW379" s="15"/>
      <c r="GX379" s="15"/>
      <c r="GY379" s="15"/>
      <c r="GZ379" s="15"/>
      <c r="HA379" s="15"/>
      <c r="HB379" s="15"/>
      <c r="HC379" s="15"/>
      <c r="HD379" s="15"/>
      <c r="HE379" s="15"/>
      <c r="HF379" s="15"/>
      <c r="HG379" s="15"/>
      <c r="HH379" s="15"/>
      <c r="HI379" s="15"/>
      <c r="HJ379" s="15"/>
      <c r="HK379" s="15"/>
      <c r="HL379" s="15"/>
      <c r="HM379" s="15"/>
      <c r="HN379" s="15"/>
      <c r="HO379" s="15"/>
      <c r="HP379" s="15"/>
      <c r="HQ379" s="15"/>
      <c r="HR379" s="15"/>
      <c r="HS379" s="15"/>
      <c r="HT379" s="15"/>
      <c r="HU379" s="15"/>
      <c r="HV379" s="15"/>
      <c r="HW379" s="15"/>
      <c r="HX379" s="15"/>
      <c r="HY379" s="15"/>
      <c r="HZ379" s="15"/>
      <c r="IA379" s="15"/>
      <c r="IB379" s="15"/>
      <c r="IC379" s="15"/>
      <c r="ID379" s="15"/>
      <c r="IE379" s="15"/>
      <c r="IF379" s="15"/>
      <c r="IG379" s="15"/>
      <c r="IH379" s="15"/>
      <c r="II379" s="15"/>
      <c r="IJ379" s="15"/>
      <c r="IK379" s="15"/>
      <c r="IL379" s="15"/>
      <c r="IM379" s="15"/>
      <c r="IN379" s="15"/>
      <c r="IO379" s="15"/>
      <c r="IP379" s="15"/>
      <c r="IQ379" s="15"/>
      <c r="IR379" s="15"/>
      <c r="IS379" s="15"/>
      <c r="IT379" s="15"/>
      <c r="IU379" s="15"/>
      <c r="IV379" s="15"/>
    </row>
    <row r="380" spans="1:7" ht="14.25" customHeight="1">
      <c r="A380" s="63" t="s">
        <v>1103</v>
      </c>
      <c r="D380" s="202"/>
      <c r="E380" s="203"/>
      <c r="F380" s="251"/>
      <c r="G380" s="224"/>
    </row>
    <row r="381" spans="1:7" ht="8.25" customHeight="1">
      <c r="A381" s="63"/>
      <c r="D381" s="202"/>
      <c r="E381" s="203"/>
      <c r="F381" s="251"/>
      <c r="G381" s="224"/>
    </row>
    <row r="382" spans="1:256" s="28" customFormat="1" ht="25.5" customHeight="1">
      <c r="A382" s="7" t="s">
        <v>1006</v>
      </c>
      <c r="B382" s="7" t="s">
        <v>1007</v>
      </c>
      <c r="C382" s="5" t="s">
        <v>1008</v>
      </c>
      <c r="D382" s="51" t="s">
        <v>50</v>
      </c>
      <c r="E382" s="58" t="s">
        <v>52</v>
      </c>
      <c r="F382" s="5" t="s">
        <v>978</v>
      </c>
      <c r="G382" s="50" t="s">
        <v>53</v>
      </c>
      <c r="O382" s="80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  <c r="DX382" s="15"/>
      <c r="DY382" s="15"/>
      <c r="DZ382" s="15"/>
      <c r="EA382" s="15"/>
      <c r="EB382" s="15"/>
      <c r="EC382" s="15"/>
      <c r="ED382" s="15"/>
      <c r="EE382" s="15"/>
      <c r="EF382" s="15"/>
      <c r="EG382" s="15"/>
      <c r="EH382" s="15"/>
      <c r="EI382" s="15"/>
      <c r="EJ382" s="15"/>
      <c r="EK382" s="15"/>
      <c r="EL382" s="15"/>
      <c r="EM382" s="15"/>
      <c r="EN382" s="15"/>
      <c r="EO382" s="15"/>
      <c r="EP382" s="15"/>
      <c r="EQ382" s="15"/>
      <c r="ER382" s="15"/>
      <c r="ES382" s="15"/>
      <c r="ET382" s="15"/>
      <c r="EU382" s="15"/>
      <c r="EV382" s="15"/>
      <c r="EW382" s="15"/>
      <c r="EX382" s="15"/>
      <c r="EY382" s="15"/>
      <c r="EZ382" s="15"/>
      <c r="FA382" s="15"/>
      <c r="FB382" s="15"/>
      <c r="FC382" s="15"/>
      <c r="FD382" s="15"/>
      <c r="FE382" s="15"/>
      <c r="FF382" s="15"/>
      <c r="FG382" s="15"/>
      <c r="FH382" s="15"/>
      <c r="FI382" s="15"/>
      <c r="FJ382" s="15"/>
      <c r="FK382" s="15"/>
      <c r="FL382" s="15"/>
      <c r="FM382" s="15"/>
      <c r="FN382" s="15"/>
      <c r="FO382" s="15"/>
      <c r="FP382" s="15"/>
      <c r="FQ382" s="15"/>
      <c r="FR382" s="15"/>
      <c r="FS382" s="15"/>
      <c r="FT382" s="15"/>
      <c r="FU382" s="15"/>
      <c r="FV382" s="15"/>
      <c r="FW382" s="15"/>
      <c r="FX382" s="15"/>
      <c r="FY382" s="15"/>
      <c r="FZ382" s="15"/>
      <c r="GA382" s="15"/>
      <c r="GB382" s="15"/>
      <c r="GC382" s="15"/>
      <c r="GD382" s="15"/>
      <c r="GE382" s="15"/>
      <c r="GF382" s="15"/>
      <c r="GG382" s="15"/>
      <c r="GH382" s="15"/>
      <c r="GI382" s="15"/>
      <c r="GJ382" s="15"/>
      <c r="GK382" s="15"/>
      <c r="GL382" s="15"/>
      <c r="GM382" s="15"/>
      <c r="GN382" s="15"/>
      <c r="GO382" s="15"/>
      <c r="GP382" s="15"/>
      <c r="GQ382" s="15"/>
      <c r="GR382" s="15"/>
      <c r="GS382" s="15"/>
      <c r="GT382" s="15"/>
      <c r="GU382" s="15"/>
      <c r="GV382" s="15"/>
      <c r="GW382" s="15"/>
      <c r="GX382" s="15"/>
      <c r="GY382" s="15"/>
      <c r="GZ382" s="15"/>
      <c r="HA382" s="15"/>
      <c r="HB382" s="15"/>
      <c r="HC382" s="15"/>
      <c r="HD382" s="15"/>
      <c r="HE382" s="15"/>
      <c r="HF382" s="15"/>
      <c r="HG382" s="15"/>
      <c r="HH382" s="15"/>
      <c r="HI382" s="15"/>
      <c r="HJ382" s="15"/>
      <c r="HK382" s="15"/>
      <c r="HL382" s="15"/>
      <c r="HM382" s="15"/>
      <c r="HN382" s="15"/>
      <c r="HO382" s="15"/>
      <c r="HP382" s="15"/>
      <c r="HQ382" s="15"/>
      <c r="HR382" s="15"/>
      <c r="HS382" s="15"/>
      <c r="HT382" s="15"/>
      <c r="HU382" s="15"/>
      <c r="HV382" s="15"/>
      <c r="HW382" s="15"/>
      <c r="HX382" s="15"/>
      <c r="HY382" s="15"/>
      <c r="HZ382" s="15"/>
      <c r="IA382" s="15"/>
      <c r="IB382" s="15"/>
      <c r="IC382" s="15"/>
      <c r="ID382" s="15"/>
      <c r="IE382" s="15"/>
      <c r="IF382" s="15"/>
      <c r="IG382" s="15"/>
      <c r="IH382" s="15"/>
      <c r="II382" s="15"/>
      <c r="IJ382" s="15"/>
      <c r="IK382" s="15"/>
      <c r="IL382" s="15"/>
      <c r="IM382" s="15"/>
      <c r="IN382" s="15"/>
      <c r="IO382" s="15"/>
      <c r="IP382" s="15"/>
      <c r="IQ382" s="15"/>
      <c r="IR382" s="15"/>
      <c r="IS382" s="15"/>
      <c r="IT382" s="15"/>
      <c r="IU382" s="15"/>
      <c r="IV382" s="15"/>
    </row>
    <row r="383" spans="1:256" s="28" customFormat="1" ht="15" customHeight="1">
      <c r="A383" s="145" t="s">
        <v>425</v>
      </c>
      <c r="B383" s="141">
        <v>4332</v>
      </c>
      <c r="C383" s="297" t="s">
        <v>227</v>
      </c>
      <c r="D383" s="470">
        <v>1290</v>
      </c>
      <c r="E383" s="298">
        <v>1240</v>
      </c>
      <c r="F383" s="298">
        <v>710</v>
      </c>
      <c r="G383" s="174">
        <f>F383/E383*100</f>
        <v>57.25806451612904</v>
      </c>
      <c r="O383" s="80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  <c r="DX383" s="15"/>
      <c r="DY383" s="15"/>
      <c r="DZ383" s="15"/>
      <c r="EA383" s="15"/>
      <c r="EB383" s="15"/>
      <c r="EC383" s="15"/>
      <c r="ED383" s="15"/>
      <c r="EE383" s="15"/>
      <c r="EF383" s="15"/>
      <c r="EG383" s="15"/>
      <c r="EH383" s="15"/>
      <c r="EI383" s="15"/>
      <c r="EJ383" s="15"/>
      <c r="EK383" s="15"/>
      <c r="EL383" s="15"/>
      <c r="EM383" s="15"/>
      <c r="EN383" s="15"/>
      <c r="EO383" s="15"/>
      <c r="EP383" s="15"/>
      <c r="EQ383" s="15"/>
      <c r="ER383" s="15"/>
      <c r="ES383" s="15"/>
      <c r="ET383" s="15"/>
      <c r="EU383" s="15"/>
      <c r="EV383" s="15"/>
      <c r="EW383" s="15"/>
      <c r="EX383" s="15"/>
      <c r="EY383" s="15"/>
      <c r="EZ383" s="15"/>
      <c r="FA383" s="15"/>
      <c r="FB383" s="15"/>
      <c r="FC383" s="15"/>
      <c r="FD383" s="15"/>
      <c r="FE383" s="15"/>
      <c r="FF383" s="15"/>
      <c r="FG383" s="15"/>
      <c r="FH383" s="15"/>
      <c r="FI383" s="15"/>
      <c r="FJ383" s="15"/>
      <c r="FK383" s="15"/>
      <c r="FL383" s="15"/>
      <c r="FM383" s="15"/>
      <c r="FN383" s="15"/>
      <c r="FO383" s="15"/>
      <c r="FP383" s="15"/>
      <c r="FQ383" s="15"/>
      <c r="FR383" s="15"/>
      <c r="FS383" s="15"/>
      <c r="FT383" s="15"/>
      <c r="FU383" s="15"/>
      <c r="FV383" s="15"/>
      <c r="FW383" s="15"/>
      <c r="FX383" s="15"/>
      <c r="FY383" s="15"/>
      <c r="FZ383" s="15"/>
      <c r="GA383" s="15"/>
      <c r="GB383" s="15"/>
      <c r="GC383" s="15"/>
      <c r="GD383" s="15"/>
      <c r="GE383" s="15"/>
      <c r="GF383" s="15"/>
      <c r="GG383" s="15"/>
      <c r="GH383" s="15"/>
      <c r="GI383" s="15"/>
      <c r="GJ383" s="15"/>
      <c r="GK383" s="15"/>
      <c r="GL383" s="15"/>
      <c r="GM383" s="15"/>
      <c r="GN383" s="15"/>
      <c r="GO383" s="15"/>
      <c r="GP383" s="15"/>
      <c r="GQ383" s="15"/>
      <c r="GR383" s="15"/>
      <c r="GS383" s="15"/>
      <c r="GT383" s="15"/>
      <c r="GU383" s="15"/>
      <c r="GV383" s="15"/>
      <c r="GW383" s="15"/>
      <c r="GX383" s="15"/>
      <c r="GY383" s="15"/>
      <c r="GZ383" s="15"/>
      <c r="HA383" s="15"/>
      <c r="HB383" s="15"/>
      <c r="HC383" s="15"/>
      <c r="HD383" s="15"/>
      <c r="HE383" s="15"/>
      <c r="HF383" s="15"/>
      <c r="HG383" s="15"/>
      <c r="HH383" s="15"/>
      <c r="HI383" s="15"/>
      <c r="HJ383" s="15"/>
      <c r="HK383" s="15"/>
      <c r="HL383" s="15"/>
      <c r="HM383" s="15"/>
      <c r="HN383" s="15"/>
      <c r="HO383" s="15"/>
      <c r="HP383" s="15"/>
      <c r="HQ383" s="15"/>
      <c r="HR383" s="15"/>
      <c r="HS383" s="15"/>
      <c r="HT383" s="15"/>
      <c r="HU383" s="15"/>
      <c r="HV383" s="15"/>
      <c r="HW383" s="15"/>
      <c r="HX383" s="15"/>
      <c r="HY383" s="15"/>
      <c r="HZ383" s="15"/>
      <c r="IA383" s="15"/>
      <c r="IB383" s="15"/>
      <c r="IC383" s="15"/>
      <c r="ID383" s="15"/>
      <c r="IE383" s="15"/>
      <c r="IF383" s="15"/>
      <c r="IG383" s="15"/>
      <c r="IH383" s="15"/>
      <c r="II383" s="15"/>
      <c r="IJ383" s="15"/>
      <c r="IK383" s="15"/>
      <c r="IL383" s="15"/>
      <c r="IM383" s="15"/>
      <c r="IN383" s="15"/>
      <c r="IO383" s="15"/>
      <c r="IP383" s="15"/>
      <c r="IQ383" s="15"/>
      <c r="IR383" s="15"/>
      <c r="IS383" s="15"/>
      <c r="IT383" s="15"/>
      <c r="IU383" s="15"/>
      <c r="IV383" s="15"/>
    </row>
    <row r="384" spans="1:256" s="28" customFormat="1" ht="13.5" customHeight="1">
      <c r="A384" s="145" t="s">
        <v>425</v>
      </c>
      <c r="B384" s="141">
        <v>4339</v>
      </c>
      <c r="C384" s="297" t="s">
        <v>511</v>
      </c>
      <c r="D384" s="470">
        <v>860</v>
      </c>
      <c r="E384" s="298">
        <v>750</v>
      </c>
      <c r="F384" s="298">
        <v>24</v>
      </c>
      <c r="G384" s="174">
        <f>F384/E384*100</f>
        <v>3.2</v>
      </c>
      <c r="O384" s="80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  <c r="DX384" s="15"/>
      <c r="DY384" s="15"/>
      <c r="DZ384" s="15"/>
      <c r="EA384" s="15"/>
      <c r="EB384" s="15"/>
      <c r="EC384" s="15"/>
      <c r="ED384" s="15"/>
      <c r="EE384" s="15"/>
      <c r="EF384" s="15"/>
      <c r="EG384" s="15"/>
      <c r="EH384" s="15"/>
      <c r="EI384" s="15"/>
      <c r="EJ384" s="15"/>
      <c r="EK384" s="15"/>
      <c r="EL384" s="15"/>
      <c r="EM384" s="15"/>
      <c r="EN384" s="15"/>
      <c r="EO384" s="15"/>
      <c r="EP384" s="15"/>
      <c r="EQ384" s="15"/>
      <c r="ER384" s="15"/>
      <c r="ES384" s="15"/>
      <c r="ET384" s="15"/>
      <c r="EU384" s="15"/>
      <c r="EV384" s="15"/>
      <c r="EW384" s="15"/>
      <c r="EX384" s="15"/>
      <c r="EY384" s="15"/>
      <c r="EZ384" s="15"/>
      <c r="FA384" s="15"/>
      <c r="FB384" s="15"/>
      <c r="FC384" s="15"/>
      <c r="FD384" s="15"/>
      <c r="FE384" s="15"/>
      <c r="FF384" s="15"/>
      <c r="FG384" s="15"/>
      <c r="FH384" s="15"/>
      <c r="FI384" s="15"/>
      <c r="FJ384" s="15"/>
      <c r="FK384" s="15"/>
      <c r="FL384" s="15"/>
      <c r="FM384" s="15"/>
      <c r="FN384" s="15"/>
      <c r="FO384" s="15"/>
      <c r="FP384" s="15"/>
      <c r="FQ384" s="15"/>
      <c r="FR384" s="15"/>
      <c r="FS384" s="15"/>
      <c r="FT384" s="15"/>
      <c r="FU384" s="15"/>
      <c r="FV384" s="15"/>
      <c r="FW384" s="15"/>
      <c r="FX384" s="15"/>
      <c r="FY384" s="15"/>
      <c r="FZ384" s="15"/>
      <c r="GA384" s="15"/>
      <c r="GB384" s="15"/>
      <c r="GC384" s="15"/>
      <c r="GD384" s="15"/>
      <c r="GE384" s="15"/>
      <c r="GF384" s="15"/>
      <c r="GG384" s="15"/>
      <c r="GH384" s="15"/>
      <c r="GI384" s="15"/>
      <c r="GJ384" s="15"/>
      <c r="GK384" s="15"/>
      <c r="GL384" s="15"/>
      <c r="GM384" s="15"/>
      <c r="GN384" s="15"/>
      <c r="GO384" s="15"/>
      <c r="GP384" s="15"/>
      <c r="GQ384" s="15"/>
      <c r="GR384" s="15"/>
      <c r="GS384" s="15"/>
      <c r="GT384" s="15"/>
      <c r="GU384" s="15"/>
      <c r="GV384" s="15"/>
      <c r="GW384" s="15"/>
      <c r="GX384" s="15"/>
      <c r="GY384" s="15"/>
      <c r="GZ384" s="15"/>
      <c r="HA384" s="15"/>
      <c r="HB384" s="15"/>
      <c r="HC384" s="15"/>
      <c r="HD384" s="15"/>
      <c r="HE384" s="15"/>
      <c r="HF384" s="15"/>
      <c r="HG384" s="15"/>
      <c r="HH384" s="15"/>
      <c r="HI384" s="15"/>
      <c r="HJ384" s="15"/>
      <c r="HK384" s="15"/>
      <c r="HL384" s="15"/>
      <c r="HM384" s="15"/>
      <c r="HN384" s="15"/>
      <c r="HO384" s="15"/>
      <c r="HP384" s="15"/>
      <c r="HQ384" s="15"/>
      <c r="HR384" s="15"/>
      <c r="HS384" s="15"/>
      <c r="HT384" s="15"/>
      <c r="HU384" s="15"/>
      <c r="HV384" s="15"/>
      <c r="HW384" s="15"/>
      <c r="HX384" s="15"/>
      <c r="HY384" s="15"/>
      <c r="HZ384" s="15"/>
      <c r="IA384" s="15"/>
      <c r="IB384" s="15"/>
      <c r="IC384" s="15"/>
      <c r="ID384" s="15"/>
      <c r="IE384" s="15"/>
      <c r="IF384" s="15"/>
      <c r="IG384" s="15"/>
      <c r="IH384" s="15"/>
      <c r="II384" s="15"/>
      <c r="IJ384" s="15"/>
      <c r="IK384" s="15"/>
      <c r="IL384" s="15"/>
      <c r="IM384" s="15"/>
      <c r="IN384" s="15"/>
      <c r="IO384" s="15"/>
      <c r="IP384" s="15"/>
      <c r="IQ384" s="15"/>
      <c r="IR384" s="15"/>
      <c r="IS384" s="15"/>
      <c r="IT384" s="15"/>
      <c r="IU384" s="15"/>
      <c r="IV384" s="15"/>
    </row>
    <row r="385" spans="1:256" s="28" customFormat="1" ht="25.5" customHeight="1">
      <c r="A385" s="145" t="s">
        <v>425</v>
      </c>
      <c r="B385" s="141">
        <v>4339</v>
      </c>
      <c r="C385" s="297" t="s">
        <v>1018</v>
      </c>
      <c r="D385" s="470">
        <v>400</v>
      </c>
      <c r="E385" s="298">
        <v>400</v>
      </c>
      <c r="F385" s="298">
        <v>277</v>
      </c>
      <c r="G385" s="174">
        <f>F385/E385*100</f>
        <v>69.25</v>
      </c>
      <c r="O385" s="80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  <c r="DX385" s="15"/>
      <c r="DY385" s="15"/>
      <c r="DZ385" s="15"/>
      <c r="EA385" s="15"/>
      <c r="EB385" s="15"/>
      <c r="EC385" s="15"/>
      <c r="ED385" s="15"/>
      <c r="EE385" s="15"/>
      <c r="EF385" s="15"/>
      <c r="EG385" s="15"/>
      <c r="EH385" s="15"/>
      <c r="EI385" s="15"/>
      <c r="EJ385" s="15"/>
      <c r="EK385" s="15"/>
      <c r="EL385" s="15"/>
      <c r="EM385" s="15"/>
      <c r="EN385" s="15"/>
      <c r="EO385" s="15"/>
      <c r="EP385" s="15"/>
      <c r="EQ385" s="15"/>
      <c r="ER385" s="15"/>
      <c r="ES385" s="15"/>
      <c r="ET385" s="15"/>
      <c r="EU385" s="15"/>
      <c r="EV385" s="15"/>
      <c r="EW385" s="15"/>
      <c r="EX385" s="15"/>
      <c r="EY385" s="15"/>
      <c r="EZ385" s="15"/>
      <c r="FA385" s="15"/>
      <c r="FB385" s="15"/>
      <c r="FC385" s="15"/>
      <c r="FD385" s="15"/>
      <c r="FE385" s="15"/>
      <c r="FF385" s="15"/>
      <c r="FG385" s="15"/>
      <c r="FH385" s="15"/>
      <c r="FI385" s="15"/>
      <c r="FJ385" s="15"/>
      <c r="FK385" s="15"/>
      <c r="FL385" s="15"/>
      <c r="FM385" s="15"/>
      <c r="FN385" s="15"/>
      <c r="FO385" s="15"/>
      <c r="FP385" s="15"/>
      <c r="FQ385" s="15"/>
      <c r="FR385" s="15"/>
      <c r="FS385" s="15"/>
      <c r="FT385" s="15"/>
      <c r="FU385" s="15"/>
      <c r="FV385" s="15"/>
      <c r="FW385" s="15"/>
      <c r="FX385" s="15"/>
      <c r="FY385" s="15"/>
      <c r="FZ385" s="15"/>
      <c r="GA385" s="15"/>
      <c r="GB385" s="15"/>
      <c r="GC385" s="15"/>
      <c r="GD385" s="15"/>
      <c r="GE385" s="15"/>
      <c r="GF385" s="15"/>
      <c r="GG385" s="15"/>
      <c r="GH385" s="15"/>
      <c r="GI385" s="15"/>
      <c r="GJ385" s="15"/>
      <c r="GK385" s="15"/>
      <c r="GL385" s="15"/>
      <c r="GM385" s="15"/>
      <c r="GN385" s="15"/>
      <c r="GO385" s="15"/>
      <c r="GP385" s="15"/>
      <c r="GQ385" s="15"/>
      <c r="GR385" s="15"/>
      <c r="GS385" s="15"/>
      <c r="GT385" s="15"/>
      <c r="GU385" s="15"/>
      <c r="GV385" s="15"/>
      <c r="GW385" s="15"/>
      <c r="GX385" s="15"/>
      <c r="GY385" s="15"/>
      <c r="GZ385" s="15"/>
      <c r="HA385" s="15"/>
      <c r="HB385" s="15"/>
      <c r="HC385" s="15"/>
      <c r="HD385" s="15"/>
      <c r="HE385" s="15"/>
      <c r="HF385" s="15"/>
      <c r="HG385" s="15"/>
      <c r="HH385" s="15"/>
      <c r="HI385" s="15"/>
      <c r="HJ385" s="15"/>
      <c r="HK385" s="15"/>
      <c r="HL385" s="15"/>
      <c r="HM385" s="15"/>
      <c r="HN385" s="15"/>
      <c r="HO385" s="15"/>
      <c r="HP385" s="15"/>
      <c r="HQ385" s="15"/>
      <c r="HR385" s="15"/>
      <c r="HS385" s="15"/>
      <c r="HT385" s="15"/>
      <c r="HU385" s="15"/>
      <c r="HV385" s="15"/>
      <c r="HW385" s="15"/>
      <c r="HX385" s="15"/>
      <c r="HY385" s="15"/>
      <c r="HZ385" s="15"/>
      <c r="IA385" s="15"/>
      <c r="IB385" s="15"/>
      <c r="IC385" s="15"/>
      <c r="ID385" s="15"/>
      <c r="IE385" s="15"/>
      <c r="IF385" s="15"/>
      <c r="IG385" s="15"/>
      <c r="IH385" s="15"/>
      <c r="II385" s="15"/>
      <c r="IJ385" s="15"/>
      <c r="IK385" s="15"/>
      <c r="IL385" s="15"/>
      <c r="IM385" s="15"/>
      <c r="IN385" s="15"/>
      <c r="IO385" s="15"/>
      <c r="IP385" s="15"/>
      <c r="IQ385" s="15"/>
      <c r="IR385" s="15"/>
      <c r="IS385" s="15"/>
      <c r="IT385" s="15"/>
      <c r="IU385" s="15"/>
      <c r="IV385" s="15"/>
    </row>
    <row r="386" spans="1:256" s="28" customFormat="1" ht="25.5">
      <c r="A386" s="145" t="s">
        <v>425</v>
      </c>
      <c r="B386" s="141">
        <v>4399</v>
      </c>
      <c r="C386" s="297" t="s">
        <v>724</v>
      </c>
      <c r="D386" s="470">
        <v>400</v>
      </c>
      <c r="E386" s="298">
        <v>916</v>
      </c>
      <c r="F386" s="298">
        <v>227</v>
      </c>
      <c r="G386" s="174">
        <f>F386/E386*100</f>
        <v>24.781659388646286</v>
      </c>
      <c r="O386" s="80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  <c r="DX386" s="15"/>
      <c r="DY386" s="15"/>
      <c r="DZ386" s="15"/>
      <c r="EA386" s="15"/>
      <c r="EB386" s="15"/>
      <c r="EC386" s="15"/>
      <c r="ED386" s="15"/>
      <c r="EE386" s="15"/>
      <c r="EF386" s="15"/>
      <c r="EG386" s="15"/>
      <c r="EH386" s="15"/>
      <c r="EI386" s="15"/>
      <c r="EJ386" s="15"/>
      <c r="EK386" s="15"/>
      <c r="EL386" s="15"/>
      <c r="EM386" s="15"/>
      <c r="EN386" s="15"/>
      <c r="EO386" s="15"/>
      <c r="EP386" s="15"/>
      <c r="EQ386" s="15"/>
      <c r="ER386" s="15"/>
      <c r="ES386" s="15"/>
      <c r="ET386" s="15"/>
      <c r="EU386" s="15"/>
      <c r="EV386" s="15"/>
      <c r="EW386" s="15"/>
      <c r="EX386" s="15"/>
      <c r="EY386" s="15"/>
      <c r="EZ386" s="15"/>
      <c r="FA386" s="15"/>
      <c r="FB386" s="15"/>
      <c r="FC386" s="15"/>
      <c r="FD386" s="15"/>
      <c r="FE386" s="15"/>
      <c r="FF386" s="15"/>
      <c r="FG386" s="15"/>
      <c r="FH386" s="15"/>
      <c r="FI386" s="15"/>
      <c r="FJ386" s="15"/>
      <c r="FK386" s="15"/>
      <c r="FL386" s="15"/>
      <c r="FM386" s="15"/>
      <c r="FN386" s="15"/>
      <c r="FO386" s="15"/>
      <c r="FP386" s="15"/>
      <c r="FQ386" s="15"/>
      <c r="FR386" s="15"/>
      <c r="FS386" s="15"/>
      <c r="FT386" s="15"/>
      <c r="FU386" s="15"/>
      <c r="FV386" s="15"/>
      <c r="FW386" s="15"/>
      <c r="FX386" s="15"/>
      <c r="FY386" s="15"/>
      <c r="FZ386" s="15"/>
      <c r="GA386" s="15"/>
      <c r="GB386" s="15"/>
      <c r="GC386" s="15"/>
      <c r="GD386" s="15"/>
      <c r="GE386" s="15"/>
      <c r="GF386" s="15"/>
      <c r="GG386" s="15"/>
      <c r="GH386" s="15"/>
      <c r="GI386" s="15"/>
      <c r="GJ386" s="15"/>
      <c r="GK386" s="15"/>
      <c r="GL386" s="15"/>
      <c r="GM386" s="15"/>
      <c r="GN386" s="15"/>
      <c r="GO386" s="15"/>
      <c r="GP386" s="15"/>
      <c r="GQ386" s="15"/>
      <c r="GR386" s="15"/>
      <c r="GS386" s="15"/>
      <c r="GT386" s="15"/>
      <c r="GU386" s="15"/>
      <c r="GV386" s="15"/>
      <c r="GW386" s="15"/>
      <c r="GX386" s="15"/>
      <c r="GY386" s="15"/>
      <c r="GZ386" s="15"/>
      <c r="HA386" s="15"/>
      <c r="HB386" s="15"/>
      <c r="HC386" s="15"/>
      <c r="HD386" s="15"/>
      <c r="HE386" s="15"/>
      <c r="HF386" s="15"/>
      <c r="HG386" s="15"/>
      <c r="HH386" s="15"/>
      <c r="HI386" s="15"/>
      <c r="HJ386" s="15"/>
      <c r="HK386" s="15"/>
      <c r="HL386" s="15"/>
      <c r="HM386" s="15"/>
      <c r="HN386" s="15"/>
      <c r="HO386" s="15"/>
      <c r="HP386" s="15"/>
      <c r="HQ386" s="15"/>
      <c r="HR386" s="15"/>
      <c r="HS386" s="15"/>
      <c r="HT386" s="15"/>
      <c r="HU386" s="15"/>
      <c r="HV386" s="15"/>
      <c r="HW386" s="15"/>
      <c r="HX386" s="15"/>
      <c r="HY386" s="15"/>
      <c r="HZ386" s="15"/>
      <c r="IA386" s="15"/>
      <c r="IB386" s="15"/>
      <c r="IC386" s="15"/>
      <c r="ID386" s="15"/>
      <c r="IE386" s="15"/>
      <c r="IF386" s="15"/>
      <c r="IG386" s="15"/>
      <c r="IH386" s="15"/>
      <c r="II386" s="15"/>
      <c r="IJ386" s="15"/>
      <c r="IK386" s="15"/>
      <c r="IL386" s="15"/>
      <c r="IM386" s="15"/>
      <c r="IN386" s="15"/>
      <c r="IO386" s="15"/>
      <c r="IP386" s="15"/>
      <c r="IQ386" s="15"/>
      <c r="IR386" s="15"/>
      <c r="IS386" s="15"/>
      <c r="IT386" s="15"/>
      <c r="IU386" s="15"/>
      <c r="IV386" s="15"/>
    </row>
    <row r="387" spans="1:256" s="28" customFormat="1" ht="12.75">
      <c r="A387" s="197"/>
      <c r="B387" s="214"/>
      <c r="C387" s="213" t="s">
        <v>383</v>
      </c>
      <c r="D387" s="198">
        <f>SUM(D383:D386)</f>
        <v>2950</v>
      </c>
      <c r="E387" s="198">
        <f>SUM(E383:E386)</f>
        <v>3306</v>
      </c>
      <c r="F387" s="380">
        <f>SUM(F383:F386)</f>
        <v>1238</v>
      </c>
      <c r="G387" s="427">
        <f>F387/E387*100</f>
        <v>37.447065940713856</v>
      </c>
      <c r="O387" s="80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  <c r="DX387" s="15"/>
      <c r="DY387" s="15"/>
      <c r="DZ387" s="15"/>
      <c r="EA387" s="15"/>
      <c r="EB387" s="15"/>
      <c r="EC387" s="15"/>
      <c r="ED387" s="15"/>
      <c r="EE387" s="15"/>
      <c r="EF387" s="15"/>
      <c r="EG387" s="15"/>
      <c r="EH387" s="15"/>
      <c r="EI387" s="15"/>
      <c r="EJ387" s="15"/>
      <c r="EK387" s="15"/>
      <c r="EL387" s="15"/>
      <c r="EM387" s="15"/>
      <c r="EN387" s="15"/>
      <c r="EO387" s="15"/>
      <c r="EP387" s="15"/>
      <c r="EQ387" s="15"/>
      <c r="ER387" s="15"/>
      <c r="ES387" s="15"/>
      <c r="ET387" s="15"/>
      <c r="EU387" s="15"/>
      <c r="EV387" s="15"/>
      <c r="EW387" s="15"/>
      <c r="EX387" s="15"/>
      <c r="EY387" s="15"/>
      <c r="EZ387" s="15"/>
      <c r="FA387" s="15"/>
      <c r="FB387" s="15"/>
      <c r="FC387" s="15"/>
      <c r="FD387" s="15"/>
      <c r="FE387" s="15"/>
      <c r="FF387" s="15"/>
      <c r="FG387" s="15"/>
      <c r="FH387" s="15"/>
      <c r="FI387" s="15"/>
      <c r="FJ387" s="15"/>
      <c r="FK387" s="15"/>
      <c r="FL387" s="15"/>
      <c r="FM387" s="15"/>
      <c r="FN387" s="15"/>
      <c r="FO387" s="15"/>
      <c r="FP387" s="15"/>
      <c r="FQ387" s="15"/>
      <c r="FR387" s="15"/>
      <c r="FS387" s="15"/>
      <c r="FT387" s="15"/>
      <c r="FU387" s="15"/>
      <c r="FV387" s="15"/>
      <c r="FW387" s="15"/>
      <c r="FX387" s="15"/>
      <c r="FY387" s="15"/>
      <c r="FZ387" s="15"/>
      <c r="GA387" s="15"/>
      <c r="GB387" s="15"/>
      <c r="GC387" s="15"/>
      <c r="GD387" s="15"/>
      <c r="GE387" s="15"/>
      <c r="GF387" s="15"/>
      <c r="GG387" s="15"/>
      <c r="GH387" s="15"/>
      <c r="GI387" s="15"/>
      <c r="GJ387" s="15"/>
      <c r="GK387" s="15"/>
      <c r="GL387" s="15"/>
      <c r="GM387" s="15"/>
      <c r="GN387" s="15"/>
      <c r="GO387" s="15"/>
      <c r="GP387" s="15"/>
      <c r="GQ387" s="15"/>
      <c r="GR387" s="15"/>
      <c r="GS387" s="15"/>
      <c r="GT387" s="15"/>
      <c r="GU387" s="15"/>
      <c r="GV387" s="15"/>
      <c r="GW387" s="15"/>
      <c r="GX387" s="15"/>
      <c r="GY387" s="15"/>
      <c r="GZ387" s="15"/>
      <c r="HA387" s="15"/>
      <c r="HB387" s="15"/>
      <c r="HC387" s="15"/>
      <c r="HD387" s="15"/>
      <c r="HE387" s="15"/>
      <c r="HF387" s="15"/>
      <c r="HG387" s="15"/>
      <c r="HH387" s="15"/>
      <c r="HI387" s="15"/>
      <c r="HJ387" s="15"/>
      <c r="HK387" s="15"/>
      <c r="HL387" s="15"/>
      <c r="HM387" s="15"/>
      <c r="HN387" s="15"/>
      <c r="HO387" s="15"/>
      <c r="HP387" s="15"/>
      <c r="HQ387" s="15"/>
      <c r="HR387" s="15"/>
      <c r="HS387" s="15"/>
      <c r="HT387" s="15"/>
      <c r="HU387" s="15"/>
      <c r="HV387" s="15"/>
      <c r="HW387" s="15"/>
      <c r="HX387" s="15"/>
      <c r="HY387" s="15"/>
      <c r="HZ387" s="15"/>
      <c r="IA387" s="15"/>
      <c r="IB387" s="15"/>
      <c r="IC387" s="15"/>
      <c r="ID387" s="15"/>
      <c r="IE387" s="15"/>
      <c r="IF387" s="15"/>
      <c r="IG387" s="15"/>
      <c r="IH387" s="15"/>
      <c r="II387" s="15"/>
      <c r="IJ387" s="15"/>
      <c r="IK387" s="15"/>
      <c r="IL387" s="15"/>
      <c r="IM387" s="15"/>
      <c r="IN387" s="15"/>
      <c r="IO387" s="15"/>
      <c r="IP387" s="15"/>
      <c r="IQ387" s="15"/>
      <c r="IR387" s="15"/>
      <c r="IS387" s="15"/>
      <c r="IT387" s="15"/>
      <c r="IU387" s="15"/>
      <c r="IV387" s="15"/>
    </row>
    <row r="388" spans="2:256" s="28" customFormat="1" ht="9.75" customHeight="1">
      <c r="B388"/>
      <c r="C388"/>
      <c r="D388" s="15"/>
      <c r="E388" s="15"/>
      <c r="F388" s="15"/>
      <c r="G388"/>
      <c r="O388" s="80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  <c r="DX388" s="15"/>
      <c r="DY388" s="15"/>
      <c r="DZ388" s="15"/>
      <c r="EA388" s="15"/>
      <c r="EB388" s="15"/>
      <c r="EC388" s="15"/>
      <c r="ED388" s="15"/>
      <c r="EE388" s="15"/>
      <c r="EF388" s="15"/>
      <c r="EG388" s="15"/>
      <c r="EH388" s="15"/>
      <c r="EI388" s="15"/>
      <c r="EJ388" s="15"/>
      <c r="EK388" s="15"/>
      <c r="EL388" s="15"/>
      <c r="EM388" s="15"/>
      <c r="EN388" s="15"/>
      <c r="EO388" s="15"/>
      <c r="EP388" s="15"/>
      <c r="EQ388" s="15"/>
      <c r="ER388" s="15"/>
      <c r="ES388" s="15"/>
      <c r="ET388" s="15"/>
      <c r="EU388" s="15"/>
      <c r="EV388" s="15"/>
      <c r="EW388" s="15"/>
      <c r="EX388" s="15"/>
      <c r="EY388" s="15"/>
      <c r="EZ388" s="15"/>
      <c r="FA388" s="15"/>
      <c r="FB388" s="15"/>
      <c r="FC388" s="15"/>
      <c r="FD388" s="15"/>
      <c r="FE388" s="15"/>
      <c r="FF388" s="15"/>
      <c r="FG388" s="15"/>
      <c r="FH388" s="15"/>
      <c r="FI388" s="15"/>
      <c r="FJ388" s="15"/>
      <c r="FK388" s="15"/>
      <c r="FL388" s="15"/>
      <c r="FM388" s="15"/>
      <c r="FN388" s="15"/>
      <c r="FO388" s="15"/>
      <c r="FP388" s="15"/>
      <c r="FQ388" s="15"/>
      <c r="FR388" s="15"/>
      <c r="FS388" s="15"/>
      <c r="FT388" s="15"/>
      <c r="FU388" s="15"/>
      <c r="FV388" s="15"/>
      <c r="FW388" s="15"/>
      <c r="FX388" s="15"/>
      <c r="FY388" s="15"/>
      <c r="FZ388" s="15"/>
      <c r="GA388" s="15"/>
      <c r="GB388" s="15"/>
      <c r="GC388" s="15"/>
      <c r="GD388" s="15"/>
      <c r="GE388" s="15"/>
      <c r="GF388" s="15"/>
      <c r="GG388" s="15"/>
      <c r="GH388" s="15"/>
      <c r="GI388" s="15"/>
      <c r="GJ388" s="15"/>
      <c r="GK388" s="15"/>
      <c r="GL388" s="15"/>
      <c r="GM388" s="15"/>
      <c r="GN388" s="15"/>
      <c r="GO388" s="15"/>
      <c r="GP388" s="15"/>
      <c r="GQ388" s="15"/>
      <c r="GR388" s="15"/>
      <c r="GS388" s="15"/>
      <c r="GT388" s="15"/>
      <c r="GU388" s="15"/>
      <c r="GV388" s="15"/>
      <c r="GW388" s="15"/>
      <c r="GX388" s="15"/>
      <c r="GY388" s="15"/>
      <c r="GZ388" s="15"/>
      <c r="HA388" s="15"/>
      <c r="HB388" s="15"/>
      <c r="HC388" s="15"/>
      <c r="HD388" s="15"/>
      <c r="HE388" s="15"/>
      <c r="HF388" s="15"/>
      <c r="HG388" s="15"/>
      <c r="HH388" s="15"/>
      <c r="HI388" s="15"/>
      <c r="HJ388" s="15"/>
      <c r="HK388" s="15"/>
      <c r="HL388" s="15"/>
      <c r="HM388" s="15"/>
      <c r="HN388" s="15"/>
      <c r="HO388" s="15"/>
      <c r="HP388" s="15"/>
      <c r="HQ388" s="15"/>
      <c r="HR388" s="15"/>
      <c r="HS388" s="15"/>
      <c r="HT388" s="15"/>
      <c r="HU388" s="15"/>
      <c r="HV388" s="15"/>
      <c r="HW388" s="15"/>
      <c r="HX388" s="15"/>
      <c r="HY388" s="15"/>
      <c r="HZ388" s="15"/>
      <c r="IA388" s="15"/>
      <c r="IB388" s="15"/>
      <c r="IC388" s="15"/>
      <c r="ID388" s="15"/>
      <c r="IE388" s="15"/>
      <c r="IF388" s="15"/>
      <c r="IG388" s="15"/>
      <c r="IH388" s="15"/>
      <c r="II388" s="15"/>
      <c r="IJ388" s="15"/>
      <c r="IK388" s="15"/>
      <c r="IL388" s="15"/>
      <c r="IM388" s="15"/>
      <c r="IN388" s="15"/>
      <c r="IO388" s="15"/>
      <c r="IP388" s="15"/>
      <c r="IQ388" s="15"/>
      <c r="IR388" s="15"/>
      <c r="IS388" s="15"/>
      <c r="IT388" s="15"/>
      <c r="IU388" s="15"/>
      <c r="IV388" s="15"/>
    </row>
    <row r="389" spans="1:256" s="28" customFormat="1" ht="12.75">
      <c r="A389" s="377" t="s">
        <v>1050</v>
      </c>
      <c r="B389" s="377"/>
      <c r="C389" s="377"/>
      <c r="D389" s="149"/>
      <c r="E389" s="149"/>
      <c r="F389" s="15"/>
      <c r="G389"/>
      <c r="O389" s="80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  <c r="DX389" s="15"/>
      <c r="DY389" s="15"/>
      <c r="DZ389" s="15"/>
      <c r="EA389" s="15"/>
      <c r="EB389" s="15"/>
      <c r="EC389" s="15"/>
      <c r="ED389" s="15"/>
      <c r="EE389" s="15"/>
      <c r="EF389" s="15"/>
      <c r="EG389" s="15"/>
      <c r="EH389" s="15"/>
      <c r="EI389" s="15"/>
      <c r="EJ389" s="15"/>
      <c r="EK389" s="15"/>
      <c r="EL389" s="15"/>
      <c r="EM389" s="15"/>
      <c r="EN389" s="15"/>
      <c r="EO389" s="15"/>
      <c r="EP389" s="15"/>
      <c r="EQ389" s="15"/>
      <c r="ER389" s="15"/>
      <c r="ES389" s="15"/>
      <c r="ET389" s="15"/>
      <c r="EU389" s="15"/>
      <c r="EV389" s="15"/>
      <c r="EW389" s="15"/>
      <c r="EX389" s="15"/>
      <c r="EY389" s="15"/>
      <c r="EZ389" s="15"/>
      <c r="FA389" s="15"/>
      <c r="FB389" s="15"/>
      <c r="FC389" s="15"/>
      <c r="FD389" s="15"/>
      <c r="FE389" s="15"/>
      <c r="FF389" s="15"/>
      <c r="FG389" s="15"/>
      <c r="FH389" s="15"/>
      <c r="FI389" s="15"/>
      <c r="FJ389" s="15"/>
      <c r="FK389" s="15"/>
      <c r="FL389" s="15"/>
      <c r="FM389" s="15"/>
      <c r="FN389" s="15"/>
      <c r="FO389" s="15"/>
      <c r="FP389" s="15"/>
      <c r="FQ389" s="15"/>
      <c r="FR389" s="15"/>
      <c r="FS389" s="15"/>
      <c r="FT389" s="15"/>
      <c r="FU389" s="15"/>
      <c r="FV389" s="15"/>
      <c r="FW389" s="15"/>
      <c r="FX389" s="15"/>
      <c r="FY389" s="15"/>
      <c r="FZ389" s="15"/>
      <c r="GA389" s="15"/>
      <c r="GB389" s="15"/>
      <c r="GC389" s="15"/>
      <c r="GD389" s="15"/>
      <c r="GE389" s="15"/>
      <c r="GF389" s="15"/>
      <c r="GG389" s="15"/>
      <c r="GH389" s="15"/>
      <c r="GI389" s="15"/>
      <c r="GJ389" s="15"/>
      <c r="GK389" s="15"/>
      <c r="GL389" s="15"/>
      <c r="GM389" s="15"/>
      <c r="GN389" s="15"/>
      <c r="GO389" s="15"/>
      <c r="GP389" s="15"/>
      <c r="GQ389" s="15"/>
      <c r="GR389" s="15"/>
      <c r="GS389" s="15"/>
      <c r="GT389" s="15"/>
      <c r="GU389" s="15"/>
      <c r="GV389" s="15"/>
      <c r="GW389" s="15"/>
      <c r="GX389" s="15"/>
      <c r="GY389" s="15"/>
      <c r="GZ389" s="15"/>
      <c r="HA389" s="15"/>
      <c r="HB389" s="15"/>
      <c r="HC389" s="15"/>
      <c r="HD389" s="15"/>
      <c r="HE389" s="15"/>
      <c r="HF389" s="15"/>
      <c r="HG389" s="15"/>
      <c r="HH389" s="15"/>
      <c r="HI389" s="15"/>
      <c r="HJ389" s="15"/>
      <c r="HK389" s="15"/>
      <c r="HL389" s="15"/>
      <c r="HM389" s="15"/>
      <c r="HN389" s="15"/>
      <c r="HO389" s="15"/>
      <c r="HP389" s="15"/>
      <c r="HQ389" s="15"/>
      <c r="HR389" s="15"/>
      <c r="HS389" s="15"/>
      <c r="HT389" s="15"/>
      <c r="HU389" s="15"/>
      <c r="HV389" s="15"/>
      <c r="HW389" s="15"/>
      <c r="HX389" s="15"/>
      <c r="HY389" s="15"/>
      <c r="HZ389" s="15"/>
      <c r="IA389" s="15"/>
      <c r="IB389" s="15"/>
      <c r="IC389" s="15"/>
      <c r="ID389" s="15"/>
      <c r="IE389" s="15"/>
      <c r="IF389" s="15"/>
      <c r="IG389" s="15"/>
      <c r="IH389" s="15"/>
      <c r="II389" s="15"/>
      <c r="IJ389" s="15"/>
      <c r="IK389" s="15"/>
      <c r="IL389" s="15"/>
      <c r="IM389" s="15"/>
      <c r="IN389" s="15"/>
      <c r="IO389" s="15"/>
      <c r="IP389" s="15"/>
      <c r="IQ389" s="15"/>
      <c r="IR389" s="15"/>
      <c r="IS389" s="15"/>
      <c r="IT389" s="15"/>
      <c r="IU389" s="15"/>
      <c r="IV389" s="15"/>
    </row>
    <row r="390" spans="1:256" s="28" customFormat="1" ht="9" customHeight="1">
      <c r="A390" s="377"/>
      <c r="B390" s="377"/>
      <c r="C390" s="377"/>
      <c r="D390" s="149"/>
      <c r="E390" s="149"/>
      <c r="F390" s="15"/>
      <c r="G390"/>
      <c r="O390" s="80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  <c r="DX390" s="15"/>
      <c r="DY390" s="15"/>
      <c r="DZ390" s="15"/>
      <c r="EA390" s="15"/>
      <c r="EB390" s="15"/>
      <c r="EC390" s="15"/>
      <c r="ED390" s="15"/>
      <c r="EE390" s="15"/>
      <c r="EF390" s="15"/>
      <c r="EG390" s="15"/>
      <c r="EH390" s="15"/>
      <c r="EI390" s="15"/>
      <c r="EJ390" s="15"/>
      <c r="EK390" s="15"/>
      <c r="EL390" s="15"/>
      <c r="EM390" s="15"/>
      <c r="EN390" s="15"/>
      <c r="EO390" s="15"/>
      <c r="EP390" s="15"/>
      <c r="EQ390" s="15"/>
      <c r="ER390" s="15"/>
      <c r="ES390" s="15"/>
      <c r="ET390" s="15"/>
      <c r="EU390" s="15"/>
      <c r="EV390" s="15"/>
      <c r="EW390" s="15"/>
      <c r="EX390" s="15"/>
      <c r="EY390" s="15"/>
      <c r="EZ390" s="15"/>
      <c r="FA390" s="15"/>
      <c r="FB390" s="15"/>
      <c r="FC390" s="15"/>
      <c r="FD390" s="15"/>
      <c r="FE390" s="15"/>
      <c r="FF390" s="15"/>
      <c r="FG390" s="15"/>
      <c r="FH390" s="15"/>
      <c r="FI390" s="15"/>
      <c r="FJ390" s="15"/>
      <c r="FK390" s="15"/>
      <c r="FL390" s="15"/>
      <c r="FM390" s="15"/>
      <c r="FN390" s="15"/>
      <c r="FO390" s="15"/>
      <c r="FP390" s="15"/>
      <c r="FQ390" s="15"/>
      <c r="FR390" s="15"/>
      <c r="FS390" s="15"/>
      <c r="FT390" s="15"/>
      <c r="FU390" s="15"/>
      <c r="FV390" s="15"/>
      <c r="FW390" s="15"/>
      <c r="FX390" s="15"/>
      <c r="FY390" s="15"/>
      <c r="FZ390" s="15"/>
      <c r="GA390" s="15"/>
      <c r="GB390" s="15"/>
      <c r="GC390" s="15"/>
      <c r="GD390" s="15"/>
      <c r="GE390" s="15"/>
      <c r="GF390" s="15"/>
      <c r="GG390" s="15"/>
      <c r="GH390" s="15"/>
      <c r="GI390" s="15"/>
      <c r="GJ390" s="15"/>
      <c r="GK390" s="15"/>
      <c r="GL390" s="15"/>
      <c r="GM390" s="15"/>
      <c r="GN390" s="15"/>
      <c r="GO390" s="15"/>
      <c r="GP390" s="15"/>
      <c r="GQ390" s="15"/>
      <c r="GR390" s="15"/>
      <c r="GS390" s="15"/>
      <c r="GT390" s="15"/>
      <c r="GU390" s="15"/>
      <c r="GV390" s="15"/>
      <c r="GW390" s="15"/>
      <c r="GX390" s="15"/>
      <c r="GY390" s="15"/>
      <c r="GZ390" s="15"/>
      <c r="HA390" s="15"/>
      <c r="HB390" s="15"/>
      <c r="HC390" s="15"/>
      <c r="HD390" s="15"/>
      <c r="HE390" s="15"/>
      <c r="HF390" s="15"/>
      <c r="HG390" s="15"/>
      <c r="HH390" s="15"/>
      <c r="HI390" s="15"/>
      <c r="HJ390" s="15"/>
      <c r="HK390" s="15"/>
      <c r="HL390" s="15"/>
      <c r="HM390" s="15"/>
      <c r="HN390" s="15"/>
      <c r="HO390" s="15"/>
      <c r="HP390" s="15"/>
      <c r="HQ390" s="15"/>
      <c r="HR390" s="15"/>
      <c r="HS390" s="15"/>
      <c r="HT390" s="15"/>
      <c r="HU390" s="15"/>
      <c r="HV390" s="15"/>
      <c r="HW390" s="15"/>
      <c r="HX390" s="15"/>
      <c r="HY390" s="15"/>
      <c r="HZ390" s="15"/>
      <c r="IA390" s="15"/>
      <c r="IB390" s="15"/>
      <c r="IC390" s="15"/>
      <c r="ID390" s="15"/>
      <c r="IE390" s="15"/>
      <c r="IF390" s="15"/>
      <c r="IG390" s="15"/>
      <c r="IH390" s="15"/>
      <c r="II390" s="15"/>
      <c r="IJ390" s="15"/>
      <c r="IK390" s="15"/>
      <c r="IL390" s="15"/>
      <c r="IM390" s="15"/>
      <c r="IN390" s="15"/>
      <c r="IO390" s="15"/>
      <c r="IP390" s="15"/>
      <c r="IQ390" s="15"/>
      <c r="IR390" s="15"/>
      <c r="IS390" s="15"/>
      <c r="IT390" s="15"/>
      <c r="IU390" s="15"/>
      <c r="IV390" s="15"/>
    </row>
    <row r="391" spans="1:256" s="28" customFormat="1" ht="24" customHeight="1">
      <c r="A391" s="7" t="s">
        <v>1006</v>
      </c>
      <c r="B391" s="7" t="s">
        <v>1007</v>
      </c>
      <c r="C391" s="5" t="s">
        <v>1008</v>
      </c>
      <c r="D391" s="51" t="s">
        <v>50</v>
      </c>
      <c r="E391" s="58" t="s">
        <v>52</v>
      </c>
      <c r="F391" s="5" t="s">
        <v>978</v>
      </c>
      <c r="G391" s="50" t="s">
        <v>53</v>
      </c>
      <c r="O391" s="80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  <c r="DX391" s="15"/>
      <c r="DY391" s="15"/>
      <c r="DZ391" s="15"/>
      <c r="EA391" s="15"/>
      <c r="EB391" s="15"/>
      <c r="EC391" s="15"/>
      <c r="ED391" s="15"/>
      <c r="EE391" s="15"/>
      <c r="EF391" s="15"/>
      <c r="EG391" s="15"/>
      <c r="EH391" s="15"/>
      <c r="EI391" s="15"/>
      <c r="EJ391" s="15"/>
      <c r="EK391" s="15"/>
      <c r="EL391" s="15"/>
      <c r="EM391" s="15"/>
      <c r="EN391" s="15"/>
      <c r="EO391" s="15"/>
      <c r="EP391" s="15"/>
      <c r="EQ391" s="15"/>
      <c r="ER391" s="15"/>
      <c r="ES391" s="15"/>
      <c r="ET391" s="15"/>
      <c r="EU391" s="15"/>
      <c r="EV391" s="15"/>
      <c r="EW391" s="15"/>
      <c r="EX391" s="15"/>
      <c r="EY391" s="15"/>
      <c r="EZ391" s="15"/>
      <c r="FA391" s="15"/>
      <c r="FB391" s="15"/>
      <c r="FC391" s="15"/>
      <c r="FD391" s="15"/>
      <c r="FE391" s="15"/>
      <c r="FF391" s="15"/>
      <c r="FG391" s="15"/>
      <c r="FH391" s="15"/>
      <c r="FI391" s="15"/>
      <c r="FJ391" s="15"/>
      <c r="FK391" s="15"/>
      <c r="FL391" s="15"/>
      <c r="FM391" s="15"/>
      <c r="FN391" s="15"/>
      <c r="FO391" s="15"/>
      <c r="FP391" s="15"/>
      <c r="FQ391" s="15"/>
      <c r="FR391" s="15"/>
      <c r="FS391" s="15"/>
      <c r="FT391" s="15"/>
      <c r="FU391" s="15"/>
      <c r="FV391" s="15"/>
      <c r="FW391" s="15"/>
      <c r="FX391" s="15"/>
      <c r="FY391" s="15"/>
      <c r="FZ391" s="15"/>
      <c r="GA391" s="15"/>
      <c r="GB391" s="15"/>
      <c r="GC391" s="15"/>
      <c r="GD391" s="15"/>
      <c r="GE391" s="15"/>
      <c r="GF391" s="15"/>
      <c r="GG391" s="15"/>
      <c r="GH391" s="15"/>
      <c r="GI391" s="15"/>
      <c r="GJ391" s="15"/>
      <c r="GK391" s="15"/>
      <c r="GL391" s="15"/>
      <c r="GM391" s="15"/>
      <c r="GN391" s="15"/>
      <c r="GO391" s="15"/>
      <c r="GP391" s="15"/>
      <c r="GQ391" s="15"/>
      <c r="GR391" s="15"/>
      <c r="GS391" s="15"/>
      <c r="GT391" s="15"/>
      <c r="GU391" s="15"/>
      <c r="GV391" s="15"/>
      <c r="GW391" s="15"/>
      <c r="GX391" s="15"/>
      <c r="GY391" s="15"/>
      <c r="GZ391" s="15"/>
      <c r="HA391" s="15"/>
      <c r="HB391" s="15"/>
      <c r="HC391" s="15"/>
      <c r="HD391" s="15"/>
      <c r="HE391" s="15"/>
      <c r="HF391" s="15"/>
      <c r="HG391" s="15"/>
      <c r="HH391" s="15"/>
      <c r="HI391" s="15"/>
      <c r="HJ391" s="15"/>
      <c r="HK391" s="15"/>
      <c r="HL391" s="15"/>
      <c r="HM391" s="15"/>
      <c r="HN391" s="15"/>
      <c r="HO391" s="15"/>
      <c r="HP391" s="15"/>
      <c r="HQ391" s="15"/>
      <c r="HR391" s="15"/>
      <c r="HS391" s="15"/>
      <c r="HT391" s="15"/>
      <c r="HU391" s="15"/>
      <c r="HV391" s="15"/>
      <c r="HW391" s="15"/>
      <c r="HX391" s="15"/>
      <c r="HY391" s="15"/>
      <c r="HZ391" s="15"/>
      <c r="IA391" s="15"/>
      <c r="IB391" s="15"/>
      <c r="IC391" s="15"/>
      <c r="ID391" s="15"/>
      <c r="IE391" s="15"/>
      <c r="IF391" s="15"/>
      <c r="IG391" s="15"/>
      <c r="IH391" s="15"/>
      <c r="II391" s="15"/>
      <c r="IJ391" s="15"/>
      <c r="IK391" s="15"/>
      <c r="IL391" s="15"/>
      <c r="IM391" s="15"/>
      <c r="IN391" s="15"/>
      <c r="IO391" s="15"/>
      <c r="IP391" s="15"/>
      <c r="IQ391" s="15"/>
      <c r="IR391" s="15"/>
      <c r="IS391" s="15"/>
      <c r="IT391" s="15"/>
      <c r="IU391" s="15"/>
      <c r="IV391" s="15"/>
    </row>
    <row r="392" spans="1:7" ht="25.5" customHeight="1">
      <c r="A392" s="145" t="s">
        <v>425</v>
      </c>
      <c r="B392" s="141">
        <v>4339</v>
      </c>
      <c r="C392" s="132" t="s">
        <v>230</v>
      </c>
      <c r="D392" s="332">
        <v>635</v>
      </c>
      <c r="E392" s="298">
        <v>1465</v>
      </c>
      <c r="F392" s="298">
        <v>1013</v>
      </c>
      <c r="G392" s="305">
        <f>F392/E392*100</f>
        <v>69.1467576791809</v>
      </c>
    </row>
    <row r="393" spans="1:7" ht="36.75" customHeight="1">
      <c r="A393" s="145" t="s">
        <v>425</v>
      </c>
      <c r="B393" s="141">
        <v>4357</v>
      </c>
      <c r="C393" s="132" t="s">
        <v>680</v>
      </c>
      <c r="D393" s="332">
        <v>11590</v>
      </c>
      <c r="E393" s="298">
        <v>37677</v>
      </c>
      <c r="F393" s="298">
        <v>25401</v>
      </c>
      <c r="G393" s="305">
        <f>F393/E393*100</f>
        <v>67.41778804044908</v>
      </c>
    </row>
    <row r="394" spans="1:7" ht="25.5" customHeight="1">
      <c r="A394" s="145" t="s">
        <v>425</v>
      </c>
      <c r="B394" s="141">
        <v>4357</v>
      </c>
      <c r="C394" s="132" t="s">
        <v>700</v>
      </c>
      <c r="D394" s="332">
        <v>10000</v>
      </c>
      <c r="E394" s="298">
        <v>4000</v>
      </c>
      <c r="F394" s="298">
        <v>0</v>
      </c>
      <c r="G394" s="173">
        <f>F394/E394*100</f>
        <v>0</v>
      </c>
    </row>
    <row r="395" spans="1:7" ht="25.5" customHeight="1">
      <c r="A395" s="145" t="s">
        <v>425</v>
      </c>
      <c r="B395" s="141">
        <v>4311</v>
      </c>
      <c r="C395" s="132" t="s">
        <v>1051</v>
      </c>
      <c r="D395" s="332">
        <v>0</v>
      </c>
      <c r="E395" s="298">
        <v>1443</v>
      </c>
      <c r="F395" s="298">
        <v>1443</v>
      </c>
      <c r="G395" s="173">
        <f>F395/E395*100</f>
        <v>100</v>
      </c>
    </row>
    <row r="396" spans="1:7" ht="12.75">
      <c r="A396" s="197"/>
      <c r="B396" s="214"/>
      <c r="C396" s="213" t="s">
        <v>725</v>
      </c>
      <c r="D396" s="198">
        <f>SUM(D392:D395)</f>
        <v>22225</v>
      </c>
      <c r="E396" s="198">
        <f>SUM(E392:E395)</f>
        <v>44585</v>
      </c>
      <c r="F396" s="198">
        <f>SUM(F392:F395)</f>
        <v>27857</v>
      </c>
      <c r="G396" s="187">
        <f>F396/E396*100</f>
        <v>62.48065492878771</v>
      </c>
    </row>
    <row r="397" spans="1:7" ht="12.75" customHeight="1" hidden="1">
      <c r="A397" s="825" t="s">
        <v>202</v>
      </c>
      <c r="B397" s="825"/>
      <c r="C397" s="825"/>
      <c r="F397" s="80"/>
      <c r="G397" s="15"/>
    </row>
    <row r="398" spans="1:7" ht="12.75" customHeight="1" hidden="1">
      <c r="A398" s="828" t="s">
        <v>201</v>
      </c>
      <c r="B398" s="828"/>
      <c r="C398" s="828"/>
      <c r="F398" s="80"/>
      <c r="G398" s="15"/>
    </row>
    <row r="399" spans="1:7" ht="12.75" customHeight="1" hidden="1">
      <c r="A399" s="828" t="s">
        <v>203</v>
      </c>
      <c r="B399" s="828"/>
      <c r="C399" s="828"/>
      <c r="F399" s="80"/>
      <c r="G399" s="15"/>
    </row>
    <row r="400" spans="1:7" ht="10.5" customHeight="1">
      <c r="A400" s="66"/>
      <c r="B400" s="66"/>
      <c r="C400" s="66"/>
      <c r="F400" s="80"/>
      <c r="G400" s="15"/>
    </row>
    <row r="401" spans="1:7" ht="12.75" customHeight="1">
      <c r="A401" s="376" t="s">
        <v>231</v>
      </c>
      <c r="B401" s="376"/>
      <c r="C401" s="375"/>
      <c r="F401" s="80"/>
      <c r="G401" s="15"/>
    </row>
    <row r="402" spans="1:7" ht="8.25" customHeight="1">
      <c r="A402" s="376"/>
      <c r="B402" s="376"/>
      <c r="C402" s="375"/>
      <c r="F402" s="80"/>
      <c r="G402" s="15"/>
    </row>
    <row r="403" spans="1:256" s="28" customFormat="1" ht="26.25" customHeight="1">
      <c r="A403" s="7" t="s">
        <v>1006</v>
      </c>
      <c r="B403" s="7" t="s">
        <v>1007</v>
      </c>
      <c r="C403" s="5" t="s">
        <v>1008</v>
      </c>
      <c r="D403" s="51" t="s">
        <v>50</v>
      </c>
      <c r="E403" s="58" t="s">
        <v>52</v>
      </c>
      <c r="F403" s="5" t="s">
        <v>978</v>
      </c>
      <c r="G403" s="50" t="s">
        <v>53</v>
      </c>
      <c r="O403" s="80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  <c r="DX403" s="15"/>
      <c r="DY403" s="15"/>
      <c r="DZ403" s="15"/>
      <c r="EA403" s="15"/>
      <c r="EB403" s="15"/>
      <c r="EC403" s="15"/>
      <c r="ED403" s="15"/>
      <c r="EE403" s="15"/>
      <c r="EF403" s="15"/>
      <c r="EG403" s="15"/>
      <c r="EH403" s="15"/>
      <c r="EI403" s="15"/>
      <c r="EJ403" s="15"/>
      <c r="EK403" s="15"/>
      <c r="EL403" s="15"/>
      <c r="EM403" s="15"/>
      <c r="EN403" s="15"/>
      <c r="EO403" s="15"/>
      <c r="EP403" s="15"/>
      <c r="EQ403" s="15"/>
      <c r="ER403" s="15"/>
      <c r="ES403" s="15"/>
      <c r="ET403" s="15"/>
      <c r="EU403" s="15"/>
      <c r="EV403" s="15"/>
      <c r="EW403" s="15"/>
      <c r="EX403" s="15"/>
      <c r="EY403" s="15"/>
      <c r="EZ403" s="15"/>
      <c r="FA403" s="15"/>
      <c r="FB403" s="15"/>
      <c r="FC403" s="15"/>
      <c r="FD403" s="15"/>
      <c r="FE403" s="15"/>
      <c r="FF403" s="15"/>
      <c r="FG403" s="15"/>
      <c r="FH403" s="15"/>
      <c r="FI403" s="15"/>
      <c r="FJ403" s="15"/>
      <c r="FK403" s="15"/>
      <c r="FL403" s="15"/>
      <c r="FM403" s="15"/>
      <c r="FN403" s="15"/>
      <c r="FO403" s="15"/>
      <c r="FP403" s="15"/>
      <c r="FQ403" s="15"/>
      <c r="FR403" s="15"/>
      <c r="FS403" s="15"/>
      <c r="FT403" s="15"/>
      <c r="FU403" s="15"/>
      <c r="FV403" s="15"/>
      <c r="FW403" s="15"/>
      <c r="FX403" s="15"/>
      <c r="FY403" s="15"/>
      <c r="FZ403" s="15"/>
      <c r="GA403" s="15"/>
      <c r="GB403" s="15"/>
      <c r="GC403" s="15"/>
      <c r="GD403" s="15"/>
      <c r="GE403" s="15"/>
      <c r="GF403" s="15"/>
      <c r="GG403" s="15"/>
      <c r="GH403" s="15"/>
      <c r="GI403" s="15"/>
      <c r="GJ403" s="15"/>
      <c r="GK403" s="15"/>
      <c r="GL403" s="15"/>
      <c r="GM403" s="15"/>
      <c r="GN403" s="15"/>
      <c r="GO403" s="15"/>
      <c r="GP403" s="15"/>
      <c r="GQ403" s="15"/>
      <c r="GR403" s="15"/>
      <c r="GS403" s="15"/>
      <c r="GT403" s="15"/>
      <c r="GU403" s="15"/>
      <c r="GV403" s="15"/>
      <c r="GW403" s="15"/>
      <c r="GX403" s="15"/>
      <c r="GY403" s="15"/>
      <c r="GZ403" s="15"/>
      <c r="HA403" s="15"/>
      <c r="HB403" s="15"/>
      <c r="HC403" s="15"/>
      <c r="HD403" s="15"/>
      <c r="HE403" s="15"/>
      <c r="HF403" s="15"/>
      <c r="HG403" s="15"/>
      <c r="HH403" s="15"/>
      <c r="HI403" s="15"/>
      <c r="HJ403" s="15"/>
      <c r="HK403" s="15"/>
      <c r="HL403" s="15"/>
      <c r="HM403" s="15"/>
      <c r="HN403" s="15"/>
      <c r="HO403" s="15"/>
      <c r="HP403" s="15"/>
      <c r="HQ403" s="15"/>
      <c r="HR403" s="15"/>
      <c r="HS403" s="15"/>
      <c r="HT403" s="15"/>
      <c r="HU403" s="15"/>
      <c r="HV403" s="15"/>
      <c r="HW403" s="15"/>
      <c r="HX403" s="15"/>
      <c r="HY403" s="15"/>
      <c r="HZ403" s="15"/>
      <c r="IA403" s="15"/>
      <c r="IB403" s="15"/>
      <c r="IC403" s="15"/>
      <c r="ID403" s="15"/>
      <c r="IE403" s="15"/>
      <c r="IF403" s="15"/>
      <c r="IG403" s="15"/>
      <c r="IH403" s="15"/>
      <c r="II403" s="15"/>
      <c r="IJ403" s="15"/>
      <c r="IK403" s="15"/>
      <c r="IL403" s="15"/>
      <c r="IM403" s="15"/>
      <c r="IN403" s="15"/>
      <c r="IO403" s="15"/>
      <c r="IP403" s="15"/>
      <c r="IQ403" s="15"/>
      <c r="IR403" s="15"/>
      <c r="IS403" s="15"/>
      <c r="IT403" s="15"/>
      <c r="IU403" s="15"/>
      <c r="IV403" s="15"/>
    </row>
    <row r="404" spans="1:256" s="28" customFormat="1" ht="23.25" customHeight="1">
      <c r="A404" s="145" t="s">
        <v>425</v>
      </c>
      <c r="B404" s="372" t="s">
        <v>534</v>
      </c>
      <c r="C404" s="373" t="s">
        <v>232</v>
      </c>
      <c r="D404" s="374">
        <v>26485</v>
      </c>
      <c r="E404" s="306">
        <v>26485</v>
      </c>
      <c r="F404" s="306">
        <v>26483</v>
      </c>
      <c r="G404" s="300">
        <f>F404/E404*100</f>
        <v>99.9924485557863</v>
      </c>
      <c r="O404" s="80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  <c r="DX404" s="15"/>
      <c r="DY404" s="15"/>
      <c r="DZ404" s="15"/>
      <c r="EA404" s="15"/>
      <c r="EB404" s="15"/>
      <c r="EC404" s="15"/>
      <c r="ED404" s="15"/>
      <c r="EE404" s="15"/>
      <c r="EF404" s="15"/>
      <c r="EG404" s="15"/>
      <c r="EH404" s="15"/>
      <c r="EI404" s="15"/>
      <c r="EJ404" s="15"/>
      <c r="EK404" s="15"/>
      <c r="EL404" s="15"/>
      <c r="EM404" s="15"/>
      <c r="EN404" s="15"/>
      <c r="EO404" s="15"/>
      <c r="EP404" s="15"/>
      <c r="EQ404" s="15"/>
      <c r="ER404" s="15"/>
      <c r="ES404" s="15"/>
      <c r="ET404" s="15"/>
      <c r="EU404" s="15"/>
      <c r="EV404" s="15"/>
      <c r="EW404" s="15"/>
      <c r="EX404" s="15"/>
      <c r="EY404" s="15"/>
      <c r="EZ404" s="15"/>
      <c r="FA404" s="15"/>
      <c r="FB404" s="15"/>
      <c r="FC404" s="15"/>
      <c r="FD404" s="15"/>
      <c r="FE404" s="15"/>
      <c r="FF404" s="15"/>
      <c r="FG404" s="15"/>
      <c r="FH404" s="15"/>
      <c r="FI404" s="15"/>
      <c r="FJ404" s="15"/>
      <c r="FK404" s="15"/>
      <c r="FL404" s="15"/>
      <c r="FM404" s="15"/>
      <c r="FN404" s="15"/>
      <c r="FO404" s="15"/>
      <c r="FP404" s="15"/>
      <c r="FQ404" s="15"/>
      <c r="FR404" s="15"/>
      <c r="FS404" s="15"/>
      <c r="FT404" s="15"/>
      <c r="FU404" s="15"/>
      <c r="FV404" s="15"/>
      <c r="FW404" s="15"/>
      <c r="FX404" s="15"/>
      <c r="FY404" s="15"/>
      <c r="FZ404" s="15"/>
      <c r="GA404" s="15"/>
      <c r="GB404" s="15"/>
      <c r="GC404" s="15"/>
      <c r="GD404" s="15"/>
      <c r="GE404" s="15"/>
      <c r="GF404" s="15"/>
      <c r="GG404" s="15"/>
      <c r="GH404" s="15"/>
      <c r="GI404" s="15"/>
      <c r="GJ404" s="15"/>
      <c r="GK404" s="15"/>
      <c r="GL404" s="15"/>
      <c r="GM404" s="15"/>
      <c r="GN404" s="15"/>
      <c r="GO404" s="15"/>
      <c r="GP404" s="15"/>
      <c r="GQ404" s="15"/>
      <c r="GR404" s="15"/>
      <c r="GS404" s="15"/>
      <c r="GT404" s="15"/>
      <c r="GU404" s="15"/>
      <c r="GV404" s="15"/>
      <c r="GW404" s="15"/>
      <c r="GX404" s="15"/>
      <c r="GY404" s="15"/>
      <c r="GZ404" s="15"/>
      <c r="HA404" s="15"/>
      <c r="HB404" s="15"/>
      <c r="HC404" s="15"/>
      <c r="HD404" s="15"/>
      <c r="HE404" s="15"/>
      <c r="HF404" s="15"/>
      <c r="HG404" s="15"/>
      <c r="HH404" s="15"/>
      <c r="HI404" s="15"/>
      <c r="HJ404" s="15"/>
      <c r="HK404" s="15"/>
      <c r="HL404" s="15"/>
      <c r="HM404" s="15"/>
      <c r="HN404" s="15"/>
      <c r="HO404" s="15"/>
      <c r="HP404" s="15"/>
      <c r="HQ404" s="15"/>
      <c r="HR404" s="15"/>
      <c r="HS404" s="15"/>
      <c r="HT404" s="15"/>
      <c r="HU404" s="15"/>
      <c r="HV404" s="15"/>
      <c r="HW404" s="15"/>
      <c r="HX404" s="15"/>
      <c r="HY404" s="15"/>
      <c r="HZ404" s="15"/>
      <c r="IA404" s="15"/>
      <c r="IB404" s="15"/>
      <c r="IC404" s="15"/>
      <c r="ID404" s="15"/>
      <c r="IE404" s="15"/>
      <c r="IF404" s="15"/>
      <c r="IG404" s="15"/>
      <c r="IH404" s="15"/>
      <c r="II404" s="15"/>
      <c r="IJ404" s="15"/>
      <c r="IK404" s="15"/>
      <c r="IL404" s="15"/>
      <c r="IM404" s="15"/>
      <c r="IN404" s="15"/>
      <c r="IO404" s="15"/>
      <c r="IP404" s="15"/>
      <c r="IQ404" s="15"/>
      <c r="IR404" s="15"/>
      <c r="IS404" s="15"/>
      <c r="IT404" s="15"/>
      <c r="IU404" s="15"/>
      <c r="IV404" s="15"/>
    </row>
    <row r="405" spans="1:20" ht="25.5">
      <c r="A405" s="145" t="s">
        <v>425</v>
      </c>
      <c r="B405" s="141">
        <v>4357</v>
      </c>
      <c r="C405" s="373" t="s">
        <v>1076</v>
      </c>
      <c r="D405" s="332">
        <v>8020</v>
      </c>
      <c r="E405" s="298">
        <v>8020</v>
      </c>
      <c r="F405" s="298">
        <v>8000</v>
      </c>
      <c r="G405" s="173">
        <f>F405/E405*100</f>
        <v>99.75062344139651</v>
      </c>
      <c r="T405" s="149"/>
    </row>
    <row r="406" spans="1:7" ht="12.75">
      <c r="A406" s="197"/>
      <c r="B406" s="214"/>
      <c r="C406" s="213" t="s">
        <v>637</v>
      </c>
      <c r="D406" s="230">
        <f>SUM(D404:D405)</f>
        <v>34505</v>
      </c>
      <c r="E406" s="230">
        <f>SUM(E404:E405)</f>
        <v>34505</v>
      </c>
      <c r="F406" s="230">
        <f>SUM(F404:F405)</f>
        <v>34483</v>
      </c>
      <c r="G406" s="187">
        <f>F406/E406*100</f>
        <v>99.9362411244747</v>
      </c>
    </row>
    <row r="407" spans="1:7" ht="12.75">
      <c r="A407" s="197"/>
      <c r="B407" s="214"/>
      <c r="C407" s="213" t="s">
        <v>386</v>
      </c>
      <c r="D407" s="198">
        <f>D387+D396+D406</f>
        <v>59680</v>
      </c>
      <c r="E407" s="198">
        <f>E387+E396+E406</f>
        <v>82396</v>
      </c>
      <c r="F407" s="198">
        <f>F387+F396+F406</f>
        <v>63578</v>
      </c>
      <c r="G407" s="187">
        <f>F407/E407*100</f>
        <v>77.16151269479101</v>
      </c>
    </row>
    <row r="408" spans="1:7" ht="9" customHeight="1">
      <c r="A408" s="16"/>
      <c r="B408" s="67"/>
      <c r="C408" s="201"/>
      <c r="D408" s="202"/>
      <c r="E408" s="203"/>
      <c r="F408" s="251"/>
      <c r="G408" s="224"/>
    </row>
    <row r="409" spans="1:7" ht="14.25" customHeight="1">
      <c r="A409" s="74" t="s">
        <v>1108</v>
      </c>
      <c r="B409" s="14"/>
      <c r="F409" s="80"/>
      <c r="G409" s="15"/>
    </row>
    <row r="410" spans="1:7" ht="8.25" customHeight="1">
      <c r="A410" s="74"/>
      <c r="B410" s="14"/>
      <c r="F410" s="80"/>
      <c r="G410" s="15"/>
    </row>
    <row r="411" spans="1:7" ht="25.5" customHeight="1">
      <c r="A411" s="7" t="s">
        <v>1006</v>
      </c>
      <c r="B411" s="7" t="s">
        <v>1007</v>
      </c>
      <c r="C411" s="5" t="s">
        <v>1008</v>
      </c>
      <c r="D411" s="51" t="s">
        <v>50</v>
      </c>
      <c r="E411" s="58" t="s">
        <v>52</v>
      </c>
      <c r="F411" s="5" t="s">
        <v>978</v>
      </c>
      <c r="G411" s="50" t="s">
        <v>53</v>
      </c>
    </row>
    <row r="412" spans="1:22" ht="25.5" customHeight="1">
      <c r="A412" s="145" t="s">
        <v>425</v>
      </c>
      <c r="B412" s="141">
        <v>4357</v>
      </c>
      <c r="C412" s="132" t="s">
        <v>678</v>
      </c>
      <c r="D412" s="332">
        <v>1800</v>
      </c>
      <c r="E412" s="332">
        <v>1800</v>
      </c>
      <c r="F412" s="332">
        <v>0</v>
      </c>
      <c r="G412" s="173">
        <f>F412/E412*100</f>
        <v>0</v>
      </c>
      <c r="V412" s="334"/>
    </row>
    <row r="413" spans="1:256" s="119" customFormat="1" ht="14.25" customHeight="1">
      <c r="A413" s="197"/>
      <c r="B413" s="214"/>
      <c r="C413" s="213" t="s">
        <v>384</v>
      </c>
      <c r="D413" s="198">
        <f>SUM(D412:D412)</f>
        <v>1800</v>
      </c>
      <c r="E413" s="335">
        <f>SUM(E412:E412)</f>
        <v>1800</v>
      </c>
      <c r="F413" s="230">
        <f>SUM(F412:F412)</f>
        <v>0</v>
      </c>
      <c r="G413" s="187">
        <f>F413/E413*100</f>
        <v>0</v>
      </c>
      <c r="H413" s="123"/>
      <c r="I413" s="28"/>
      <c r="J413" s="28"/>
      <c r="K413" s="28"/>
      <c r="L413" s="28"/>
      <c r="M413" s="28"/>
      <c r="N413" s="28"/>
      <c r="O413" s="80"/>
      <c r="P413" s="80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  <c r="DX413" s="15"/>
      <c r="DY413" s="15"/>
      <c r="DZ413" s="15"/>
      <c r="EA413" s="15"/>
      <c r="EB413" s="15"/>
      <c r="EC413" s="15"/>
      <c r="ED413" s="15"/>
      <c r="EE413" s="15"/>
      <c r="EF413" s="15"/>
      <c r="EG413" s="15"/>
      <c r="EH413" s="15"/>
      <c r="EI413" s="15"/>
      <c r="EJ413" s="15"/>
      <c r="EK413" s="15"/>
      <c r="EL413" s="15"/>
      <c r="EM413" s="15"/>
      <c r="EN413" s="15"/>
      <c r="EO413" s="15"/>
      <c r="EP413" s="15"/>
      <c r="EQ413" s="15"/>
      <c r="ER413" s="15"/>
      <c r="ES413" s="15"/>
      <c r="ET413" s="15"/>
      <c r="EU413" s="15"/>
      <c r="EV413" s="15"/>
      <c r="EW413" s="15"/>
      <c r="EX413" s="15"/>
      <c r="EY413" s="15"/>
      <c r="EZ413" s="15"/>
      <c r="FA413" s="15"/>
      <c r="FB413" s="15"/>
      <c r="FC413" s="15"/>
      <c r="FD413" s="15"/>
      <c r="FE413" s="15"/>
      <c r="FF413" s="15"/>
      <c r="FG413" s="15"/>
      <c r="FH413" s="15"/>
      <c r="FI413" s="15"/>
      <c r="FJ413" s="15"/>
      <c r="FK413" s="15"/>
      <c r="FL413" s="15"/>
      <c r="FM413" s="15"/>
      <c r="FN413" s="15"/>
      <c r="FO413" s="15"/>
      <c r="FP413" s="15"/>
      <c r="FQ413" s="15"/>
      <c r="FR413" s="15"/>
      <c r="FS413" s="15"/>
      <c r="FT413" s="15"/>
      <c r="FU413" s="15"/>
      <c r="FV413" s="15"/>
      <c r="FW413" s="15"/>
      <c r="FX413" s="15"/>
      <c r="FY413" s="15"/>
      <c r="FZ413" s="15"/>
      <c r="GA413" s="15"/>
      <c r="GB413" s="15"/>
      <c r="GC413" s="15"/>
      <c r="GD413" s="15"/>
      <c r="GE413" s="15"/>
      <c r="GF413" s="15"/>
      <c r="GG413" s="15"/>
      <c r="GH413" s="15"/>
      <c r="GI413" s="15"/>
      <c r="GJ413" s="15"/>
      <c r="GK413" s="15"/>
      <c r="GL413" s="15"/>
      <c r="GM413" s="15"/>
      <c r="GN413" s="15"/>
      <c r="GO413" s="15"/>
      <c r="GP413" s="15"/>
      <c r="GQ413" s="15"/>
      <c r="GR413" s="15"/>
      <c r="GS413" s="15"/>
      <c r="GT413" s="15"/>
      <c r="GU413" s="15"/>
      <c r="GV413" s="15"/>
      <c r="GW413" s="15"/>
      <c r="GX413" s="15"/>
      <c r="GY413" s="15"/>
      <c r="GZ413" s="15"/>
      <c r="HA413" s="15"/>
      <c r="HB413" s="15"/>
      <c r="HC413" s="15"/>
      <c r="HD413" s="15"/>
      <c r="HE413" s="15"/>
      <c r="HF413" s="15"/>
      <c r="HG413" s="15"/>
      <c r="HH413" s="15"/>
      <c r="HI413" s="15"/>
      <c r="HJ413" s="15"/>
      <c r="HK413" s="15"/>
      <c r="HL413" s="15"/>
      <c r="HM413" s="15"/>
      <c r="HN413" s="15"/>
      <c r="HO413" s="15"/>
      <c r="HP413" s="15"/>
      <c r="HQ413" s="15"/>
      <c r="HR413" s="15"/>
      <c r="HS413" s="15"/>
      <c r="HT413" s="15"/>
      <c r="HU413" s="15"/>
      <c r="HV413" s="15"/>
      <c r="HW413" s="15"/>
      <c r="HX413" s="15"/>
      <c r="HY413" s="15"/>
      <c r="HZ413" s="15"/>
      <c r="IA413" s="15"/>
      <c r="IB413" s="15"/>
      <c r="IC413" s="15"/>
      <c r="ID413" s="15"/>
      <c r="IE413" s="15"/>
      <c r="IF413" s="15"/>
      <c r="IG413" s="15"/>
      <c r="IH413" s="15"/>
      <c r="II413" s="15"/>
      <c r="IJ413" s="15"/>
      <c r="IK413" s="15"/>
      <c r="IL413" s="15"/>
      <c r="IM413" s="15"/>
      <c r="IN413" s="15"/>
      <c r="IO413" s="15"/>
      <c r="IP413" s="15"/>
      <c r="IQ413" s="15"/>
      <c r="IR413" s="15"/>
      <c r="IS413" s="15"/>
      <c r="IT413" s="15"/>
      <c r="IU413" s="15"/>
      <c r="IV413" s="15"/>
    </row>
    <row r="414" spans="1:256" s="119" customFormat="1" ht="9.75" customHeight="1">
      <c r="A414" s="519"/>
      <c r="B414" s="520"/>
      <c r="C414" s="520"/>
      <c r="D414" s="202"/>
      <c r="E414" s="203"/>
      <c r="F414" s="251"/>
      <c r="G414" s="30"/>
      <c r="H414" s="123"/>
      <c r="I414" s="28"/>
      <c r="J414" s="28"/>
      <c r="K414" s="28"/>
      <c r="L414" s="28"/>
      <c r="M414" s="28"/>
      <c r="N414" s="28"/>
      <c r="O414" s="80"/>
      <c r="P414" s="80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  <c r="DX414" s="15"/>
      <c r="DY414" s="15"/>
      <c r="DZ414" s="15"/>
      <c r="EA414" s="15"/>
      <c r="EB414" s="15"/>
      <c r="EC414" s="15"/>
      <c r="ED414" s="15"/>
      <c r="EE414" s="15"/>
      <c r="EF414" s="15"/>
      <c r="EG414" s="15"/>
      <c r="EH414" s="15"/>
      <c r="EI414" s="15"/>
      <c r="EJ414" s="15"/>
      <c r="EK414" s="15"/>
      <c r="EL414" s="15"/>
      <c r="EM414" s="15"/>
      <c r="EN414" s="15"/>
      <c r="EO414" s="15"/>
      <c r="EP414" s="15"/>
      <c r="EQ414" s="15"/>
      <c r="ER414" s="15"/>
      <c r="ES414" s="15"/>
      <c r="ET414" s="15"/>
      <c r="EU414" s="15"/>
      <c r="EV414" s="15"/>
      <c r="EW414" s="15"/>
      <c r="EX414" s="15"/>
      <c r="EY414" s="15"/>
      <c r="EZ414" s="15"/>
      <c r="FA414" s="15"/>
      <c r="FB414" s="15"/>
      <c r="FC414" s="15"/>
      <c r="FD414" s="15"/>
      <c r="FE414" s="15"/>
      <c r="FF414" s="15"/>
      <c r="FG414" s="15"/>
      <c r="FH414" s="15"/>
      <c r="FI414" s="15"/>
      <c r="FJ414" s="15"/>
      <c r="FK414" s="15"/>
      <c r="FL414" s="15"/>
      <c r="FM414" s="15"/>
      <c r="FN414" s="15"/>
      <c r="FO414" s="15"/>
      <c r="FP414" s="15"/>
      <c r="FQ414" s="15"/>
      <c r="FR414" s="15"/>
      <c r="FS414" s="15"/>
      <c r="FT414" s="15"/>
      <c r="FU414" s="15"/>
      <c r="FV414" s="15"/>
      <c r="FW414" s="15"/>
      <c r="FX414" s="15"/>
      <c r="FY414" s="15"/>
      <c r="FZ414" s="15"/>
      <c r="GA414" s="15"/>
      <c r="GB414" s="15"/>
      <c r="GC414" s="15"/>
      <c r="GD414" s="15"/>
      <c r="GE414" s="15"/>
      <c r="GF414" s="15"/>
      <c r="GG414" s="15"/>
      <c r="GH414" s="15"/>
      <c r="GI414" s="15"/>
      <c r="GJ414" s="15"/>
      <c r="GK414" s="15"/>
      <c r="GL414" s="15"/>
      <c r="GM414" s="15"/>
      <c r="GN414" s="15"/>
      <c r="GO414" s="15"/>
      <c r="GP414" s="15"/>
      <c r="GQ414" s="15"/>
      <c r="GR414" s="15"/>
      <c r="GS414" s="15"/>
      <c r="GT414" s="15"/>
      <c r="GU414" s="15"/>
      <c r="GV414" s="15"/>
      <c r="GW414" s="15"/>
      <c r="GX414" s="15"/>
      <c r="GY414" s="15"/>
      <c r="GZ414" s="15"/>
      <c r="HA414" s="15"/>
      <c r="HB414" s="15"/>
      <c r="HC414" s="15"/>
      <c r="HD414" s="15"/>
      <c r="HE414" s="15"/>
      <c r="HF414" s="15"/>
      <c r="HG414" s="15"/>
      <c r="HH414" s="15"/>
      <c r="HI414" s="15"/>
      <c r="HJ414" s="15"/>
      <c r="HK414" s="15"/>
      <c r="HL414" s="15"/>
      <c r="HM414" s="15"/>
      <c r="HN414" s="15"/>
      <c r="HO414" s="15"/>
      <c r="HP414" s="15"/>
      <c r="HQ414" s="15"/>
      <c r="HR414" s="15"/>
      <c r="HS414" s="15"/>
      <c r="HT414" s="15"/>
      <c r="HU414" s="15"/>
      <c r="HV414" s="15"/>
      <c r="HW414" s="15"/>
      <c r="HX414" s="15"/>
      <c r="HY414" s="15"/>
      <c r="HZ414" s="15"/>
      <c r="IA414" s="15"/>
      <c r="IB414" s="15"/>
      <c r="IC414" s="15"/>
      <c r="ID414" s="15"/>
      <c r="IE414" s="15"/>
      <c r="IF414" s="15"/>
      <c r="IG414" s="15"/>
      <c r="IH414" s="15"/>
      <c r="II414" s="15"/>
      <c r="IJ414" s="15"/>
      <c r="IK414" s="15"/>
      <c r="IL414" s="15"/>
      <c r="IM414" s="15"/>
      <c r="IN414" s="15"/>
      <c r="IO414" s="15"/>
      <c r="IP414" s="15"/>
      <c r="IQ414" s="15"/>
      <c r="IR414" s="15"/>
      <c r="IS414" s="15"/>
      <c r="IT414" s="15"/>
      <c r="IU414" s="15"/>
      <c r="IV414" s="15"/>
    </row>
    <row r="415" spans="1:256" s="119" customFormat="1" ht="14.25" customHeight="1">
      <c r="A415" s="206"/>
      <c r="B415" s="216"/>
      <c r="C415" s="215" t="s">
        <v>385</v>
      </c>
      <c r="D415" s="207">
        <f>D407+D413</f>
        <v>61480</v>
      </c>
      <c r="E415" s="207">
        <f>E407+E413</f>
        <v>84196</v>
      </c>
      <c r="F415" s="207">
        <f>F407+F413</f>
        <v>63578</v>
      </c>
      <c r="G415" s="220">
        <f>F415/E415*100</f>
        <v>75.5119008028885</v>
      </c>
      <c r="H415" s="123"/>
      <c r="I415" s="28"/>
      <c r="J415" s="28"/>
      <c r="K415" s="28"/>
      <c r="L415" s="28"/>
      <c r="M415" s="28"/>
      <c r="N415" s="28"/>
      <c r="O415" s="80"/>
      <c r="P415" s="80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  <c r="DX415" s="15"/>
      <c r="DY415" s="15"/>
      <c r="DZ415" s="15"/>
      <c r="EA415" s="15"/>
      <c r="EB415" s="15"/>
      <c r="EC415" s="15"/>
      <c r="ED415" s="15"/>
      <c r="EE415" s="15"/>
      <c r="EF415" s="15"/>
      <c r="EG415" s="15"/>
      <c r="EH415" s="15"/>
      <c r="EI415" s="15"/>
      <c r="EJ415" s="15"/>
      <c r="EK415" s="15"/>
      <c r="EL415" s="15"/>
      <c r="EM415" s="15"/>
      <c r="EN415" s="15"/>
      <c r="EO415" s="15"/>
      <c r="EP415" s="15"/>
      <c r="EQ415" s="15"/>
      <c r="ER415" s="15"/>
      <c r="ES415" s="15"/>
      <c r="ET415" s="15"/>
      <c r="EU415" s="15"/>
      <c r="EV415" s="15"/>
      <c r="EW415" s="15"/>
      <c r="EX415" s="15"/>
      <c r="EY415" s="15"/>
      <c r="EZ415" s="15"/>
      <c r="FA415" s="15"/>
      <c r="FB415" s="15"/>
      <c r="FC415" s="15"/>
      <c r="FD415" s="15"/>
      <c r="FE415" s="15"/>
      <c r="FF415" s="15"/>
      <c r="FG415" s="15"/>
      <c r="FH415" s="15"/>
      <c r="FI415" s="15"/>
      <c r="FJ415" s="15"/>
      <c r="FK415" s="15"/>
      <c r="FL415" s="15"/>
      <c r="FM415" s="15"/>
      <c r="FN415" s="15"/>
      <c r="FO415" s="15"/>
      <c r="FP415" s="15"/>
      <c r="FQ415" s="15"/>
      <c r="FR415" s="15"/>
      <c r="FS415" s="15"/>
      <c r="FT415" s="15"/>
      <c r="FU415" s="15"/>
      <c r="FV415" s="15"/>
      <c r="FW415" s="15"/>
      <c r="FX415" s="15"/>
      <c r="FY415" s="15"/>
      <c r="FZ415" s="15"/>
      <c r="GA415" s="15"/>
      <c r="GB415" s="15"/>
      <c r="GC415" s="15"/>
      <c r="GD415" s="15"/>
      <c r="GE415" s="15"/>
      <c r="GF415" s="15"/>
      <c r="GG415" s="15"/>
      <c r="GH415" s="15"/>
      <c r="GI415" s="15"/>
      <c r="GJ415" s="15"/>
      <c r="GK415" s="15"/>
      <c r="GL415" s="15"/>
      <c r="GM415" s="15"/>
      <c r="GN415" s="15"/>
      <c r="GO415" s="15"/>
      <c r="GP415" s="15"/>
      <c r="GQ415" s="15"/>
      <c r="GR415" s="15"/>
      <c r="GS415" s="15"/>
      <c r="GT415" s="15"/>
      <c r="GU415" s="15"/>
      <c r="GV415" s="15"/>
      <c r="GW415" s="15"/>
      <c r="GX415" s="15"/>
      <c r="GY415" s="15"/>
      <c r="GZ415" s="15"/>
      <c r="HA415" s="15"/>
      <c r="HB415" s="15"/>
      <c r="HC415" s="15"/>
      <c r="HD415" s="15"/>
      <c r="HE415" s="15"/>
      <c r="HF415" s="15"/>
      <c r="HG415" s="15"/>
      <c r="HH415" s="15"/>
      <c r="HI415" s="15"/>
      <c r="HJ415" s="15"/>
      <c r="HK415" s="15"/>
      <c r="HL415" s="15"/>
      <c r="HM415" s="15"/>
      <c r="HN415" s="15"/>
      <c r="HO415" s="15"/>
      <c r="HP415" s="15"/>
      <c r="HQ415" s="15"/>
      <c r="HR415" s="15"/>
      <c r="HS415" s="15"/>
      <c r="HT415" s="15"/>
      <c r="HU415" s="15"/>
      <c r="HV415" s="15"/>
      <c r="HW415" s="15"/>
      <c r="HX415" s="15"/>
      <c r="HY415" s="15"/>
      <c r="HZ415" s="15"/>
      <c r="IA415" s="15"/>
      <c r="IB415" s="15"/>
      <c r="IC415" s="15"/>
      <c r="ID415" s="15"/>
      <c r="IE415" s="15"/>
      <c r="IF415" s="15"/>
      <c r="IG415" s="15"/>
      <c r="IH415" s="15"/>
      <c r="II415" s="15"/>
      <c r="IJ415" s="15"/>
      <c r="IK415" s="15"/>
      <c r="IL415" s="15"/>
      <c r="IM415" s="15"/>
      <c r="IN415" s="15"/>
      <c r="IO415" s="15"/>
      <c r="IP415" s="15"/>
      <c r="IQ415" s="15"/>
      <c r="IR415" s="15"/>
      <c r="IS415" s="15"/>
      <c r="IT415" s="15"/>
      <c r="IU415" s="15"/>
      <c r="IV415" s="15"/>
    </row>
    <row r="416" spans="1:256" s="119" customFormat="1" ht="10.5" customHeight="1">
      <c r="A416" s="252"/>
      <c r="B416" s="253"/>
      <c r="C416" s="254"/>
      <c r="D416" s="255"/>
      <c r="E416" s="371"/>
      <c r="F416" s="251"/>
      <c r="G416" s="250"/>
      <c r="H416" s="123"/>
      <c r="I416" s="28"/>
      <c r="J416" s="28"/>
      <c r="K416" s="28"/>
      <c r="L416" s="28"/>
      <c r="M416" s="28"/>
      <c r="N416" s="28"/>
      <c r="O416" s="80"/>
      <c r="P416" s="80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  <c r="DX416" s="15"/>
      <c r="DY416" s="15"/>
      <c r="DZ416" s="15"/>
      <c r="EA416" s="15"/>
      <c r="EB416" s="15"/>
      <c r="EC416" s="15"/>
      <c r="ED416" s="15"/>
      <c r="EE416" s="15"/>
      <c r="EF416" s="15"/>
      <c r="EG416" s="15"/>
      <c r="EH416" s="15"/>
      <c r="EI416" s="15"/>
      <c r="EJ416" s="15"/>
      <c r="EK416" s="15"/>
      <c r="EL416" s="15"/>
      <c r="EM416" s="15"/>
      <c r="EN416" s="15"/>
      <c r="EO416" s="15"/>
      <c r="EP416" s="15"/>
      <c r="EQ416" s="15"/>
      <c r="ER416" s="15"/>
      <c r="ES416" s="15"/>
      <c r="ET416" s="15"/>
      <c r="EU416" s="15"/>
      <c r="EV416" s="15"/>
      <c r="EW416" s="15"/>
      <c r="EX416" s="15"/>
      <c r="EY416" s="15"/>
      <c r="EZ416" s="15"/>
      <c r="FA416" s="15"/>
      <c r="FB416" s="15"/>
      <c r="FC416" s="15"/>
      <c r="FD416" s="15"/>
      <c r="FE416" s="15"/>
      <c r="FF416" s="15"/>
      <c r="FG416" s="15"/>
      <c r="FH416" s="15"/>
      <c r="FI416" s="15"/>
      <c r="FJ416" s="15"/>
      <c r="FK416" s="15"/>
      <c r="FL416" s="15"/>
      <c r="FM416" s="15"/>
      <c r="FN416" s="15"/>
      <c r="FO416" s="15"/>
      <c r="FP416" s="15"/>
      <c r="FQ416" s="15"/>
      <c r="FR416" s="15"/>
      <c r="FS416" s="15"/>
      <c r="FT416" s="15"/>
      <c r="FU416" s="15"/>
      <c r="FV416" s="15"/>
      <c r="FW416" s="15"/>
      <c r="FX416" s="15"/>
      <c r="FY416" s="15"/>
      <c r="FZ416" s="15"/>
      <c r="GA416" s="15"/>
      <c r="GB416" s="15"/>
      <c r="GC416" s="15"/>
      <c r="GD416" s="15"/>
      <c r="GE416" s="15"/>
      <c r="GF416" s="15"/>
      <c r="GG416" s="15"/>
      <c r="GH416" s="15"/>
      <c r="GI416" s="15"/>
      <c r="GJ416" s="15"/>
      <c r="GK416" s="15"/>
      <c r="GL416" s="15"/>
      <c r="GM416" s="15"/>
      <c r="GN416" s="15"/>
      <c r="GO416" s="15"/>
      <c r="GP416" s="15"/>
      <c r="GQ416" s="15"/>
      <c r="GR416" s="15"/>
      <c r="GS416" s="15"/>
      <c r="GT416" s="15"/>
      <c r="GU416" s="15"/>
      <c r="GV416" s="15"/>
      <c r="GW416" s="15"/>
      <c r="GX416" s="15"/>
      <c r="GY416" s="15"/>
      <c r="GZ416" s="15"/>
      <c r="HA416" s="15"/>
      <c r="HB416" s="15"/>
      <c r="HC416" s="15"/>
      <c r="HD416" s="15"/>
      <c r="HE416" s="15"/>
      <c r="HF416" s="15"/>
      <c r="HG416" s="15"/>
      <c r="HH416" s="15"/>
      <c r="HI416" s="15"/>
      <c r="HJ416" s="15"/>
      <c r="HK416" s="15"/>
      <c r="HL416" s="15"/>
      <c r="HM416" s="15"/>
      <c r="HN416" s="15"/>
      <c r="HO416" s="15"/>
      <c r="HP416" s="15"/>
      <c r="HQ416" s="15"/>
      <c r="HR416" s="15"/>
      <c r="HS416" s="15"/>
      <c r="HT416" s="15"/>
      <c r="HU416" s="15"/>
      <c r="HV416" s="15"/>
      <c r="HW416" s="15"/>
      <c r="HX416" s="15"/>
      <c r="HY416" s="15"/>
      <c r="HZ416" s="15"/>
      <c r="IA416" s="15"/>
      <c r="IB416" s="15"/>
      <c r="IC416" s="15"/>
      <c r="ID416" s="15"/>
      <c r="IE416" s="15"/>
      <c r="IF416" s="15"/>
      <c r="IG416" s="15"/>
      <c r="IH416" s="15"/>
      <c r="II416" s="15"/>
      <c r="IJ416" s="15"/>
      <c r="IK416" s="15"/>
      <c r="IL416" s="15"/>
      <c r="IM416" s="15"/>
      <c r="IN416" s="15"/>
      <c r="IO416" s="15"/>
      <c r="IP416" s="15"/>
      <c r="IQ416" s="15"/>
      <c r="IR416" s="15"/>
      <c r="IS416" s="15"/>
      <c r="IT416" s="15"/>
      <c r="IU416" s="15"/>
      <c r="IV416" s="15"/>
    </row>
    <row r="417" spans="1:256" s="28" customFormat="1" ht="15.75">
      <c r="A417" s="72" t="s">
        <v>1119</v>
      </c>
      <c r="D417" s="80"/>
      <c r="E417" s="80"/>
      <c r="F417" s="80"/>
      <c r="O417" s="80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  <c r="DX417" s="15"/>
      <c r="DY417" s="15"/>
      <c r="DZ417" s="15"/>
      <c r="EA417" s="15"/>
      <c r="EB417" s="15"/>
      <c r="EC417" s="15"/>
      <c r="ED417" s="15"/>
      <c r="EE417" s="15"/>
      <c r="EF417" s="15"/>
      <c r="EG417" s="15"/>
      <c r="EH417" s="15"/>
      <c r="EI417" s="15"/>
      <c r="EJ417" s="15"/>
      <c r="EK417" s="15"/>
      <c r="EL417" s="15"/>
      <c r="EM417" s="15"/>
      <c r="EN417" s="15"/>
      <c r="EO417" s="15"/>
      <c r="EP417" s="15"/>
      <c r="EQ417" s="15"/>
      <c r="ER417" s="15"/>
      <c r="ES417" s="15"/>
      <c r="ET417" s="15"/>
      <c r="EU417" s="15"/>
      <c r="EV417" s="15"/>
      <c r="EW417" s="15"/>
      <c r="EX417" s="15"/>
      <c r="EY417" s="15"/>
      <c r="EZ417" s="15"/>
      <c r="FA417" s="15"/>
      <c r="FB417" s="15"/>
      <c r="FC417" s="15"/>
      <c r="FD417" s="15"/>
      <c r="FE417" s="15"/>
      <c r="FF417" s="15"/>
      <c r="FG417" s="15"/>
      <c r="FH417" s="15"/>
      <c r="FI417" s="15"/>
      <c r="FJ417" s="15"/>
      <c r="FK417" s="15"/>
      <c r="FL417" s="15"/>
      <c r="FM417" s="15"/>
      <c r="FN417" s="15"/>
      <c r="FO417" s="15"/>
      <c r="FP417" s="15"/>
      <c r="FQ417" s="15"/>
      <c r="FR417" s="15"/>
      <c r="FS417" s="15"/>
      <c r="FT417" s="15"/>
      <c r="FU417" s="15"/>
      <c r="FV417" s="15"/>
      <c r="FW417" s="15"/>
      <c r="FX417" s="15"/>
      <c r="FY417" s="15"/>
      <c r="FZ417" s="15"/>
      <c r="GA417" s="15"/>
      <c r="GB417" s="15"/>
      <c r="GC417" s="15"/>
      <c r="GD417" s="15"/>
      <c r="GE417" s="15"/>
      <c r="GF417" s="15"/>
      <c r="GG417" s="15"/>
      <c r="GH417" s="15"/>
      <c r="GI417" s="15"/>
      <c r="GJ417" s="15"/>
      <c r="GK417" s="15"/>
      <c r="GL417" s="15"/>
      <c r="GM417" s="15"/>
      <c r="GN417" s="15"/>
      <c r="GO417" s="15"/>
      <c r="GP417" s="15"/>
      <c r="GQ417" s="15"/>
      <c r="GR417" s="15"/>
      <c r="GS417" s="15"/>
      <c r="GT417" s="15"/>
      <c r="GU417" s="15"/>
      <c r="GV417" s="15"/>
      <c r="GW417" s="15"/>
      <c r="GX417" s="15"/>
      <c r="GY417" s="15"/>
      <c r="GZ417" s="15"/>
      <c r="HA417" s="15"/>
      <c r="HB417" s="15"/>
      <c r="HC417" s="15"/>
      <c r="HD417" s="15"/>
      <c r="HE417" s="15"/>
      <c r="HF417" s="15"/>
      <c r="HG417" s="15"/>
      <c r="HH417" s="15"/>
      <c r="HI417" s="15"/>
      <c r="HJ417" s="15"/>
      <c r="HK417" s="15"/>
      <c r="HL417" s="15"/>
      <c r="HM417" s="15"/>
      <c r="HN417" s="15"/>
      <c r="HO417" s="15"/>
      <c r="HP417" s="15"/>
      <c r="HQ417" s="15"/>
      <c r="HR417" s="15"/>
      <c r="HS417" s="15"/>
      <c r="HT417" s="15"/>
      <c r="HU417" s="15"/>
      <c r="HV417" s="15"/>
      <c r="HW417" s="15"/>
      <c r="HX417" s="15"/>
      <c r="HY417" s="15"/>
      <c r="HZ417" s="15"/>
      <c r="IA417" s="15"/>
      <c r="IB417" s="15"/>
      <c r="IC417" s="15"/>
      <c r="ID417" s="15"/>
      <c r="IE417" s="15"/>
      <c r="IF417" s="15"/>
      <c r="IG417" s="15"/>
      <c r="IH417" s="15"/>
      <c r="II417" s="15"/>
      <c r="IJ417" s="15"/>
      <c r="IK417" s="15"/>
      <c r="IL417" s="15"/>
      <c r="IM417" s="15"/>
      <c r="IN417" s="15"/>
      <c r="IO417" s="15"/>
      <c r="IP417" s="15"/>
      <c r="IQ417" s="15"/>
      <c r="IR417" s="15"/>
      <c r="IS417" s="15"/>
      <c r="IT417" s="15"/>
      <c r="IU417" s="15"/>
      <c r="IV417" s="15"/>
    </row>
    <row r="418" spans="9:15" ht="13.5" customHeight="1">
      <c r="I418" s="28"/>
      <c r="O418" s="80"/>
    </row>
    <row r="419" spans="1:15" ht="15" customHeight="1">
      <c r="A419" s="63" t="s">
        <v>1103</v>
      </c>
      <c r="I419" s="28"/>
      <c r="O419" s="80"/>
    </row>
    <row r="420" spans="9:15" ht="13.5" customHeight="1">
      <c r="I420" s="28"/>
      <c r="O420" s="80"/>
    </row>
    <row r="421" spans="1:15" ht="27.75" customHeight="1">
      <c r="A421" s="7" t="s">
        <v>1006</v>
      </c>
      <c r="B421" s="7" t="s">
        <v>1007</v>
      </c>
      <c r="C421" s="5" t="s">
        <v>1008</v>
      </c>
      <c r="D421" s="51" t="s">
        <v>50</v>
      </c>
      <c r="E421" s="58" t="s">
        <v>52</v>
      </c>
      <c r="F421" s="5" t="s">
        <v>978</v>
      </c>
      <c r="G421" s="50" t="s">
        <v>53</v>
      </c>
      <c r="I421" s="28"/>
      <c r="O421" s="80"/>
    </row>
    <row r="422" spans="1:15" ht="25.5">
      <c r="A422" s="145" t="s">
        <v>58</v>
      </c>
      <c r="B422" s="141">
        <v>5512</v>
      </c>
      <c r="C422" s="132" t="s">
        <v>1046</v>
      </c>
      <c r="D422" s="172">
        <v>6000</v>
      </c>
      <c r="E422" s="172">
        <v>11876</v>
      </c>
      <c r="F422" s="332">
        <v>7345</v>
      </c>
      <c r="G422" s="173">
        <f>F422/E422*100</f>
        <v>61.8474233748737</v>
      </c>
      <c r="I422" s="28"/>
      <c r="O422" s="80"/>
    </row>
    <row r="423" spans="1:15" ht="25.5">
      <c r="A423" s="145">
        <v>15</v>
      </c>
      <c r="B423" s="141">
        <v>5529</v>
      </c>
      <c r="C423" s="132" t="s">
        <v>720</v>
      </c>
      <c r="D423" s="172">
        <v>300</v>
      </c>
      <c r="E423" s="172">
        <v>270</v>
      </c>
      <c r="F423" s="332">
        <v>38</v>
      </c>
      <c r="G423" s="305">
        <f>F423/E423*100</f>
        <v>14.074074074074074</v>
      </c>
      <c r="I423" s="28"/>
      <c r="O423" s="80"/>
    </row>
    <row r="424" spans="1:15" ht="25.5">
      <c r="A424" s="145" t="s">
        <v>58</v>
      </c>
      <c r="B424" s="141">
        <v>5529</v>
      </c>
      <c r="C424" s="132" t="s">
        <v>451</v>
      </c>
      <c r="D424" s="172">
        <v>0</v>
      </c>
      <c r="E424" s="172">
        <v>400</v>
      </c>
      <c r="F424" s="332">
        <v>0</v>
      </c>
      <c r="G424" s="305">
        <f>F424/E424*100</f>
        <v>0</v>
      </c>
      <c r="I424" s="28"/>
      <c r="O424" s="80"/>
    </row>
    <row r="425" spans="1:256" s="28" customFormat="1" ht="12.75">
      <c r="A425" s="197"/>
      <c r="B425" s="214"/>
      <c r="C425" s="213" t="s">
        <v>383</v>
      </c>
      <c r="D425" s="198">
        <f>SUM(D422:D423)</f>
        <v>6300</v>
      </c>
      <c r="E425" s="198">
        <f>SUM(E422:E424)</f>
        <v>12546</v>
      </c>
      <c r="F425" s="198">
        <f>SUM(F422:F424)</f>
        <v>7383</v>
      </c>
      <c r="G425" s="228">
        <f>F425/E425*100</f>
        <v>58.84744141559063</v>
      </c>
      <c r="O425" s="80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  <c r="DX425" s="15"/>
      <c r="DY425" s="15"/>
      <c r="DZ425" s="15"/>
      <c r="EA425" s="15"/>
      <c r="EB425" s="15"/>
      <c r="EC425" s="15"/>
      <c r="ED425" s="15"/>
      <c r="EE425" s="15"/>
      <c r="EF425" s="15"/>
      <c r="EG425" s="15"/>
      <c r="EH425" s="15"/>
      <c r="EI425" s="15"/>
      <c r="EJ425" s="15"/>
      <c r="EK425" s="15"/>
      <c r="EL425" s="15"/>
      <c r="EM425" s="15"/>
      <c r="EN425" s="15"/>
      <c r="EO425" s="15"/>
      <c r="EP425" s="15"/>
      <c r="EQ425" s="15"/>
      <c r="ER425" s="15"/>
      <c r="ES425" s="15"/>
      <c r="ET425" s="15"/>
      <c r="EU425" s="15"/>
      <c r="EV425" s="15"/>
      <c r="EW425" s="15"/>
      <c r="EX425" s="15"/>
      <c r="EY425" s="15"/>
      <c r="EZ425" s="15"/>
      <c r="FA425" s="15"/>
      <c r="FB425" s="15"/>
      <c r="FC425" s="15"/>
      <c r="FD425" s="15"/>
      <c r="FE425" s="15"/>
      <c r="FF425" s="15"/>
      <c r="FG425" s="15"/>
      <c r="FH425" s="15"/>
      <c r="FI425" s="15"/>
      <c r="FJ425" s="15"/>
      <c r="FK425" s="15"/>
      <c r="FL425" s="15"/>
      <c r="FM425" s="15"/>
      <c r="FN425" s="15"/>
      <c r="FO425" s="15"/>
      <c r="FP425" s="15"/>
      <c r="FQ425" s="15"/>
      <c r="FR425" s="15"/>
      <c r="FS425" s="15"/>
      <c r="FT425" s="15"/>
      <c r="FU425" s="15"/>
      <c r="FV425" s="15"/>
      <c r="FW425" s="15"/>
      <c r="FX425" s="15"/>
      <c r="FY425" s="15"/>
      <c r="FZ425" s="15"/>
      <c r="GA425" s="15"/>
      <c r="GB425" s="15"/>
      <c r="GC425" s="15"/>
      <c r="GD425" s="15"/>
      <c r="GE425" s="15"/>
      <c r="GF425" s="15"/>
      <c r="GG425" s="15"/>
      <c r="GH425" s="15"/>
      <c r="GI425" s="15"/>
      <c r="GJ425" s="15"/>
      <c r="GK425" s="15"/>
      <c r="GL425" s="15"/>
      <c r="GM425" s="15"/>
      <c r="GN425" s="15"/>
      <c r="GO425" s="15"/>
      <c r="GP425" s="15"/>
      <c r="GQ425" s="15"/>
      <c r="GR425" s="15"/>
      <c r="GS425" s="15"/>
      <c r="GT425" s="15"/>
      <c r="GU425" s="15"/>
      <c r="GV425" s="15"/>
      <c r="GW425" s="15"/>
      <c r="GX425" s="15"/>
      <c r="GY425" s="15"/>
      <c r="GZ425" s="15"/>
      <c r="HA425" s="15"/>
      <c r="HB425" s="15"/>
      <c r="HC425" s="15"/>
      <c r="HD425" s="15"/>
      <c r="HE425" s="15"/>
      <c r="HF425" s="15"/>
      <c r="HG425" s="15"/>
      <c r="HH425" s="15"/>
      <c r="HI425" s="15"/>
      <c r="HJ425" s="15"/>
      <c r="HK425" s="15"/>
      <c r="HL425" s="15"/>
      <c r="HM425" s="15"/>
      <c r="HN425" s="15"/>
      <c r="HO425" s="15"/>
      <c r="HP425" s="15"/>
      <c r="HQ425" s="15"/>
      <c r="HR425" s="15"/>
      <c r="HS425" s="15"/>
      <c r="HT425" s="15"/>
      <c r="HU425" s="15"/>
      <c r="HV425" s="15"/>
      <c r="HW425" s="15"/>
      <c r="HX425" s="15"/>
      <c r="HY425" s="15"/>
      <c r="HZ425" s="15"/>
      <c r="IA425" s="15"/>
      <c r="IB425" s="15"/>
      <c r="IC425" s="15"/>
      <c r="ID425" s="15"/>
      <c r="IE425" s="15"/>
      <c r="IF425" s="15"/>
      <c r="IG425" s="15"/>
      <c r="IH425" s="15"/>
      <c r="II425" s="15"/>
      <c r="IJ425" s="15"/>
      <c r="IK425" s="15"/>
      <c r="IL425" s="15"/>
      <c r="IM425" s="15"/>
      <c r="IN425" s="15"/>
      <c r="IO425" s="15"/>
      <c r="IP425" s="15"/>
      <c r="IQ425" s="15"/>
      <c r="IR425" s="15"/>
      <c r="IS425" s="15"/>
      <c r="IT425" s="15"/>
      <c r="IU425" s="15"/>
      <c r="IV425" s="15"/>
    </row>
    <row r="426" spans="1:7" ht="13.5" customHeight="1">
      <c r="A426" s="16"/>
      <c r="B426" s="67"/>
      <c r="C426" s="68"/>
      <c r="D426" s="183"/>
      <c r="E426" s="70"/>
      <c r="F426" s="53"/>
      <c r="G426" s="81"/>
    </row>
    <row r="427" spans="1:7" ht="13.5" customHeight="1">
      <c r="A427" s="796" t="s">
        <v>1037</v>
      </c>
      <c r="B427" s="797"/>
      <c r="C427" s="797"/>
      <c r="D427" s="183"/>
      <c r="E427" s="70"/>
      <c r="F427" s="53"/>
      <c r="G427" s="81"/>
    </row>
    <row r="428" spans="1:7" ht="12" customHeight="1">
      <c r="A428" s="556"/>
      <c r="B428" s="557"/>
      <c r="C428" s="557"/>
      <c r="D428" s="183"/>
      <c r="E428" s="70"/>
      <c r="F428" s="53"/>
      <c r="G428" s="81"/>
    </row>
    <row r="429" spans="1:7" ht="24.75" customHeight="1">
      <c r="A429" s="7" t="s">
        <v>1006</v>
      </c>
      <c r="B429" s="7" t="s">
        <v>1007</v>
      </c>
      <c r="C429" s="5" t="s">
        <v>1008</v>
      </c>
      <c r="D429" s="51" t="s">
        <v>50</v>
      </c>
      <c r="E429" s="58" t="s">
        <v>52</v>
      </c>
      <c r="F429" s="5" t="s">
        <v>978</v>
      </c>
      <c r="G429" s="50" t="s">
        <v>53</v>
      </c>
    </row>
    <row r="430" spans="1:7" ht="24" customHeight="1">
      <c r="A430" s="145" t="s">
        <v>58</v>
      </c>
      <c r="B430" s="141">
        <v>5269</v>
      </c>
      <c r="C430" s="142" t="s">
        <v>1032</v>
      </c>
      <c r="D430" s="284">
        <v>0</v>
      </c>
      <c r="E430" s="285">
        <v>156</v>
      </c>
      <c r="F430" s="306">
        <v>156</v>
      </c>
      <c r="G430" s="305">
        <f>F430/E430*100</f>
        <v>100</v>
      </c>
    </row>
    <row r="431" spans="1:7" ht="13.5" customHeight="1">
      <c r="A431" s="197"/>
      <c r="B431" s="214"/>
      <c r="C431" s="213" t="s">
        <v>637</v>
      </c>
      <c r="D431" s="296">
        <f>SUM(D430:D430)</f>
        <v>0</v>
      </c>
      <c r="E431" s="296">
        <f>SUM(E430:E430)</f>
        <v>156</v>
      </c>
      <c r="F431" s="296">
        <f>SUM(F430:F430)</f>
        <v>156</v>
      </c>
      <c r="G431" s="110">
        <f>F431/E431*100</f>
        <v>100</v>
      </c>
    </row>
    <row r="432" spans="1:7" ht="11.25" customHeight="1">
      <c r="A432" s="16"/>
      <c r="B432" s="67"/>
      <c r="C432" s="201"/>
      <c r="D432" s="512"/>
      <c r="E432" s="512"/>
      <c r="F432" s="512"/>
      <c r="G432" s="113"/>
    </row>
    <row r="433" spans="1:7" ht="16.5" customHeight="1">
      <c r="A433" s="74" t="s">
        <v>1108</v>
      </c>
      <c r="D433" s="183"/>
      <c r="E433" s="70"/>
      <c r="F433" s="53"/>
      <c r="G433" s="81"/>
    </row>
    <row r="434" spans="1:7" ht="12" customHeight="1">
      <c r="A434" s="74"/>
      <c r="D434" s="183"/>
      <c r="E434" s="70"/>
      <c r="F434" s="53"/>
      <c r="G434" s="81"/>
    </row>
    <row r="435" spans="1:7" ht="25.5" customHeight="1">
      <c r="A435" s="7" t="s">
        <v>1006</v>
      </c>
      <c r="B435" s="7" t="s">
        <v>1007</v>
      </c>
      <c r="C435" s="5" t="s">
        <v>1008</v>
      </c>
      <c r="D435" s="51" t="s">
        <v>50</v>
      </c>
      <c r="E435" s="58" t="s">
        <v>52</v>
      </c>
      <c r="F435" s="5" t="s">
        <v>978</v>
      </c>
      <c r="G435" s="50" t="s">
        <v>53</v>
      </c>
    </row>
    <row r="436" spans="1:7" ht="24.75" customHeight="1">
      <c r="A436" s="145" t="s">
        <v>58</v>
      </c>
      <c r="B436" s="141">
        <v>5311</v>
      </c>
      <c r="C436" s="142" t="s">
        <v>1045</v>
      </c>
      <c r="D436" s="284">
        <v>1000</v>
      </c>
      <c r="E436" s="285">
        <v>1013</v>
      </c>
      <c r="F436" s="306">
        <v>0</v>
      </c>
      <c r="G436" s="305">
        <f>F436/E436*100</f>
        <v>0</v>
      </c>
    </row>
    <row r="437" spans="1:7" ht="24.75" customHeight="1">
      <c r="A437" s="145" t="s">
        <v>58</v>
      </c>
      <c r="B437" s="141">
        <v>5529</v>
      </c>
      <c r="C437" s="142" t="s">
        <v>939</v>
      </c>
      <c r="D437" s="284">
        <v>0</v>
      </c>
      <c r="E437" s="285">
        <v>553</v>
      </c>
      <c r="F437" s="306">
        <v>552</v>
      </c>
      <c r="G437" s="305">
        <f>F437/E437*100</f>
        <v>99.81916817359856</v>
      </c>
    </row>
    <row r="438" spans="1:7" ht="24.75" customHeight="1">
      <c r="A438" s="145" t="s">
        <v>58</v>
      </c>
      <c r="B438" s="141">
        <v>5529</v>
      </c>
      <c r="C438" s="142" t="s">
        <v>944</v>
      </c>
      <c r="D438" s="284">
        <v>0</v>
      </c>
      <c r="E438" s="285">
        <v>420</v>
      </c>
      <c r="F438" s="306">
        <v>0</v>
      </c>
      <c r="G438" s="305">
        <f>F438/E438*100</f>
        <v>0</v>
      </c>
    </row>
    <row r="439" spans="1:7" ht="12.75">
      <c r="A439" s="197"/>
      <c r="B439" s="214"/>
      <c r="C439" s="213" t="s">
        <v>384</v>
      </c>
      <c r="D439" s="198">
        <f>SUM(D436:D437)</f>
        <v>1000</v>
      </c>
      <c r="E439" s="198">
        <f>SUM(E436:E438)</f>
        <v>1986</v>
      </c>
      <c r="F439" s="198">
        <f>SUM(F436:F438)</f>
        <v>552</v>
      </c>
      <c r="G439" s="110">
        <f>F439/E439*100</f>
        <v>27.794561933534744</v>
      </c>
    </row>
    <row r="440" spans="1:7" ht="12.75">
      <c r="A440" s="16"/>
      <c r="B440" s="67"/>
      <c r="C440" s="201"/>
      <c r="D440" s="202"/>
      <c r="E440" s="203"/>
      <c r="F440" s="251"/>
      <c r="G440" s="113"/>
    </row>
    <row r="441" spans="1:7" ht="14.25" customHeight="1">
      <c r="A441" s="796" t="s">
        <v>1033</v>
      </c>
      <c r="B441" s="797"/>
      <c r="C441" s="797"/>
      <c r="D441" s="799"/>
      <c r="E441" s="203"/>
      <c r="F441" s="251"/>
      <c r="G441" s="370"/>
    </row>
    <row r="442" spans="1:7" ht="14.25" customHeight="1">
      <c r="A442" s="519"/>
      <c r="B442" s="520"/>
      <c r="C442" s="520"/>
      <c r="D442" s="523"/>
      <c r="E442" s="203"/>
      <c r="F442" s="251"/>
      <c r="G442" s="370"/>
    </row>
    <row r="443" spans="1:7" ht="25.5" customHeight="1">
      <c r="A443" s="7" t="s">
        <v>1006</v>
      </c>
      <c r="B443" s="7" t="s">
        <v>1007</v>
      </c>
      <c r="C443" s="5" t="s">
        <v>1008</v>
      </c>
      <c r="D443" s="51" t="s">
        <v>50</v>
      </c>
      <c r="E443" s="58" t="s">
        <v>52</v>
      </c>
      <c r="F443" s="5" t="s">
        <v>978</v>
      </c>
      <c r="G443" s="50" t="s">
        <v>53</v>
      </c>
    </row>
    <row r="444" spans="1:7" ht="25.5">
      <c r="A444" s="145" t="s">
        <v>58</v>
      </c>
      <c r="B444" s="141">
        <v>5511</v>
      </c>
      <c r="C444" s="142" t="s">
        <v>512</v>
      </c>
      <c r="D444" s="284">
        <v>4400</v>
      </c>
      <c r="E444" s="285">
        <v>4400</v>
      </c>
      <c r="F444" s="306">
        <v>4400</v>
      </c>
      <c r="G444" s="305">
        <f>F444/E444*100</f>
        <v>100</v>
      </c>
    </row>
    <row r="445" spans="1:7" ht="12.75">
      <c r="A445" s="197"/>
      <c r="B445" s="214"/>
      <c r="C445" s="213" t="s">
        <v>721</v>
      </c>
      <c r="D445" s="198">
        <f>SUM(D444:D444)</f>
        <v>4400</v>
      </c>
      <c r="E445" s="198">
        <f>SUM(E444:E444)</f>
        <v>4400</v>
      </c>
      <c r="F445" s="198">
        <f>SUM(F444:F444)</f>
        <v>4400</v>
      </c>
      <c r="G445" s="228">
        <f>F445/E445*100</f>
        <v>100</v>
      </c>
    </row>
    <row r="446" spans="1:7" ht="12" customHeight="1">
      <c r="A446" s="16"/>
      <c r="B446" s="67"/>
      <c r="C446" s="201"/>
      <c r="D446" s="202"/>
      <c r="E446" s="203"/>
      <c r="F446" s="251"/>
      <c r="G446" s="370"/>
    </row>
    <row r="447" spans="1:256" s="28" customFormat="1" ht="12.75">
      <c r="A447" s="206"/>
      <c r="B447" s="216"/>
      <c r="C447" s="215" t="s">
        <v>385</v>
      </c>
      <c r="D447" s="207">
        <f>D425+D445+D439+D431</f>
        <v>11700</v>
      </c>
      <c r="E447" s="207">
        <f>E425+E445+E439+E431</f>
        <v>19088</v>
      </c>
      <c r="F447" s="207">
        <f>F425+F445+F439+F431</f>
        <v>12491</v>
      </c>
      <c r="G447" s="229">
        <f>F447/E447*100</f>
        <v>65.43901927912825</v>
      </c>
      <c r="H447" s="123"/>
      <c r="O447" s="80"/>
      <c r="P447" s="80"/>
      <c r="Q447" s="80"/>
      <c r="R447" s="80"/>
      <c r="S447" s="80"/>
      <c r="T447" s="80"/>
      <c r="U447" s="80"/>
      <c r="V447" s="80"/>
      <c r="W447" s="80"/>
      <c r="X447" s="80"/>
      <c r="Y447" s="80"/>
      <c r="Z447" s="80"/>
      <c r="AA447" s="80"/>
      <c r="AB447" s="80"/>
      <c r="AC447" s="80"/>
      <c r="AD447" s="80"/>
      <c r="AE447" s="80"/>
      <c r="AF447" s="80"/>
      <c r="AG447" s="80"/>
      <c r="AH447" s="80"/>
      <c r="AI447" s="80"/>
      <c r="AJ447" s="80"/>
      <c r="AK447" s="80"/>
      <c r="AL447" s="80"/>
      <c r="AM447" s="80"/>
      <c r="AN447" s="80"/>
      <c r="AO447" s="80"/>
      <c r="AP447" s="80"/>
      <c r="AQ447" s="80"/>
      <c r="AR447" s="80"/>
      <c r="AS447" s="80"/>
      <c r="AT447" s="80"/>
      <c r="AU447" s="80"/>
      <c r="AV447" s="80"/>
      <c r="AW447" s="80"/>
      <c r="AX447" s="80"/>
      <c r="AY447" s="80"/>
      <c r="AZ447" s="80"/>
      <c r="BA447" s="80"/>
      <c r="BB447" s="80"/>
      <c r="BC447" s="80"/>
      <c r="BD447" s="80"/>
      <c r="BE447" s="80"/>
      <c r="BF447" s="80"/>
      <c r="BG447" s="80"/>
      <c r="BH447" s="80"/>
      <c r="BI447" s="80"/>
      <c r="BJ447" s="80"/>
      <c r="BK447" s="80"/>
      <c r="BL447" s="80"/>
      <c r="BM447" s="80"/>
      <c r="BN447" s="80"/>
      <c r="BO447" s="80"/>
      <c r="BP447" s="80"/>
      <c r="BQ447" s="80"/>
      <c r="BR447" s="80"/>
      <c r="BS447" s="80"/>
      <c r="BT447" s="80"/>
      <c r="BU447" s="80"/>
      <c r="BV447" s="80"/>
      <c r="BW447" s="80"/>
      <c r="BX447" s="80"/>
      <c r="BY447" s="80"/>
      <c r="BZ447" s="80"/>
      <c r="CA447" s="80"/>
      <c r="CB447" s="80"/>
      <c r="CC447" s="80"/>
      <c r="CD447" s="80"/>
      <c r="CE447" s="80"/>
      <c r="CF447" s="80"/>
      <c r="CG447" s="80"/>
      <c r="CH447" s="80"/>
      <c r="CI447" s="80"/>
      <c r="CJ447" s="80"/>
      <c r="CK447" s="80"/>
      <c r="CL447" s="80"/>
      <c r="CM447" s="80"/>
      <c r="CN447" s="80"/>
      <c r="CO447" s="80"/>
      <c r="CP447" s="80"/>
      <c r="CQ447" s="80"/>
      <c r="CR447" s="80"/>
      <c r="CS447" s="80"/>
      <c r="CT447" s="80"/>
      <c r="CU447" s="80"/>
      <c r="CV447" s="80"/>
      <c r="CW447" s="80"/>
      <c r="CX447" s="80"/>
      <c r="CY447" s="80"/>
      <c r="CZ447" s="80"/>
      <c r="DA447" s="80"/>
      <c r="DB447" s="80"/>
      <c r="DC447" s="80"/>
      <c r="DD447" s="80"/>
      <c r="DE447" s="80"/>
      <c r="DF447" s="80"/>
      <c r="DG447" s="80"/>
      <c r="DH447" s="80"/>
      <c r="DI447" s="80"/>
      <c r="DJ447" s="80"/>
      <c r="DK447" s="80"/>
      <c r="DL447" s="80"/>
      <c r="DM447" s="80"/>
      <c r="DN447" s="80"/>
      <c r="DO447" s="80"/>
      <c r="DP447" s="80"/>
      <c r="DQ447" s="80"/>
      <c r="DR447" s="80"/>
      <c r="DS447" s="80"/>
      <c r="DT447" s="80"/>
      <c r="DU447" s="80"/>
      <c r="DV447" s="80"/>
      <c r="DW447" s="80"/>
      <c r="DX447" s="80"/>
      <c r="DY447" s="80"/>
      <c r="DZ447" s="80"/>
      <c r="EA447" s="80"/>
      <c r="EB447" s="80"/>
      <c r="EC447" s="80"/>
      <c r="ED447" s="80"/>
      <c r="EE447" s="80"/>
      <c r="EF447" s="80"/>
      <c r="EG447" s="80"/>
      <c r="EH447" s="80"/>
      <c r="EI447" s="80"/>
      <c r="EJ447" s="80"/>
      <c r="EK447" s="80"/>
      <c r="EL447" s="80"/>
      <c r="EM447" s="80"/>
      <c r="EN447" s="80"/>
      <c r="EO447" s="80"/>
      <c r="EP447" s="80"/>
      <c r="EQ447" s="80"/>
      <c r="ER447" s="80"/>
      <c r="ES447" s="80"/>
      <c r="ET447" s="80"/>
      <c r="EU447" s="80"/>
      <c r="EV447" s="80"/>
      <c r="EW447" s="80"/>
      <c r="EX447" s="80"/>
      <c r="EY447" s="80"/>
      <c r="EZ447" s="80"/>
      <c r="FA447" s="80"/>
      <c r="FB447" s="80"/>
      <c r="FC447" s="80"/>
      <c r="FD447" s="80"/>
      <c r="FE447" s="80"/>
      <c r="FF447" s="80"/>
      <c r="FG447" s="80"/>
      <c r="FH447" s="80"/>
      <c r="FI447" s="80"/>
      <c r="FJ447" s="80"/>
      <c r="FK447" s="80"/>
      <c r="FL447" s="80"/>
      <c r="FM447" s="80"/>
      <c r="FN447" s="80"/>
      <c r="FO447" s="80"/>
      <c r="FP447" s="80"/>
      <c r="FQ447" s="80"/>
      <c r="FR447" s="80"/>
      <c r="FS447" s="80"/>
      <c r="FT447" s="80"/>
      <c r="FU447" s="80"/>
      <c r="FV447" s="80"/>
      <c r="FW447" s="80"/>
      <c r="FX447" s="80"/>
      <c r="FY447" s="80"/>
      <c r="FZ447" s="80"/>
      <c r="GA447" s="80"/>
      <c r="GB447" s="80"/>
      <c r="GC447" s="80"/>
      <c r="GD447" s="80"/>
      <c r="GE447" s="80"/>
      <c r="GF447" s="80"/>
      <c r="GG447" s="80"/>
      <c r="GH447" s="80"/>
      <c r="GI447" s="80"/>
      <c r="GJ447" s="80"/>
      <c r="GK447" s="80"/>
      <c r="GL447" s="80"/>
      <c r="GM447" s="80"/>
      <c r="GN447" s="80"/>
      <c r="GO447" s="80"/>
      <c r="GP447" s="80"/>
      <c r="GQ447" s="80"/>
      <c r="GR447" s="80"/>
      <c r="GS447" s="80"/>
      <c r="GT447" s="80"/>
      <c r="GU447" s="80"/>
      <c r="GV447" s="80"/>
      <c r="GW447" s="80"/>
      <c r="GX447" s="80"/>
      <c r="GY447" s="80"/>
      <c r="GZ447" s="80"/>
      <c r="HA447" s="80"/>
      <c r="HB447" s="80"/>
      <c r="HC447" s="80"/>
      <c r="HD447" s="80"/>
      <c r="HE447" s="80"/>
      <c r="HF447" s="80"/>
      <c r="HG447" s="80"/>
      <c r="HH447" s="80"/>
      <c r="HI447" s="80"/>
      <c r="HJ447" s="80"/>
      <c r="HK447" s="80"/>
      <c r="HL447" s="80"/>
      <c r="HM447" s="80"/>
      <c r="HN447" s="80"/>
      <c r="HO447" s="80"/>
      <c r="HP447" s="80"/>
      <c r="HQ447" s="80"/>
      <c r="HR447" s="80"/>
      <c r="HS447" s="80"/>
      <c r="HT447" s="80"/>
      <c r="HU447" s="80"/>
      <c r="HV447" s="80"/>
      <c r="HW447" s="80"/>
      <c r="HX447" s="80"/>
      <c r="HY447" s="80"/>
      <c r="HZ447" s="80"/>
      <c r="IA447" s="80"/>
      <c r="IB447" s="80"/>
      <c r="IC447" s="80"/>
      <c r="ID447" s="80"/>
      <c r="IE447" s="80"/>
      <c r="IF447" s="80"/>
      <c r="IG447" s="80"/>
      <c r="IH447" s="80"/>
      <c r="II447" s="80"/>
      <c r="IJ447" s="80"/>
      <c r="IK447" s="80"/>
      <c r="IL447" s="80"/>
      <c r="IM447" s="80"/>
      <c r="IN447" s="80"/>
      <c r="IO447" s="80"/>
      <c r="IP447" s="80"/>
      <c r="IQ447" s="80"/>
      <c r="IR447" s="80"/>
      <c r="IS447" s="80"/>
      <c r="IT447" s="80"/>
      <c r="IU447" s="80"/>
      <c r="IV447" s="80"/>
    </row>
    <row r="448" spans="1:23" s="227" customFormat="1" ht="12" customHeight="1">
      <c r="A448" s="16"/>
      <c r="B448" s="67"/>
      <c r="C448" s="201"/>
      <c r="D448" s="202"/>
      <c r="E448" s="282"/>
      <c r="F448" s="204"/>
      <c r="G448" s="81"/>
      <c r="W448" s="227" t="s">
        <v>71</v>
      </c>
    </row>
    <row r="449" spans="1:256" s="28" customFormat="1" ht="15.75">
      <c r="A449" s="226" t="s">
        <v>0</v>
      </c>
      <c r="B449" s="227"/>
      <c r="C449" s="227"/>
      <c r="D449" s="336"/>
      <c r="E449" s="227"/>
      <c r="F449" s="227"/>
      <c r="G449" s="227"/>
      <c r="O449" s="80" t="s">
        <v>169</v>
      </c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  <c r="DX449" s="15"/>
      <c r="DY449" s="15"/>
      <c r="DZ449" s="15"/>
      <c r="EA449" s="15"/>
      <c r="EB449" s="15"/>
      <c r="EC449" s="15"/>
      <c r="ED449" s="15"/>
      <c r="EE449" s="15"/>
      <c r="EF449" s="15"/>
      <c r="EG449" s="15"/>
      <c r="EH449" s="15"/>
      <c r="EI449" s="15"/>
      <c r="EJ449" s="15"/>
      <c r="EK449" s="15"/>
      <c r="EL449" s="15"/>
      <c r="EM449" s="15"/>
      <c r="EN449" s="15"/>
      <c r="EO449" s="15"/>
      <c r="EP449" s="15"/>
      <c r="EQ449" s="15"/>
      <c r="ER449" s="15"/>
      <c r="ES449" s="15"/>
      <c r="ET449" s="15"/>
      <c r="EU449" s="15"/>
      <c r="EV449" s="15"/>
      <c r="EW449" s="15"/>
      <c r="EX449" s="15"/>
      <c r="EY449" s="15"/>
      <c r="EZ449" s="15"/>
      <c r="FA449" s="15"/>
      <c r="FB449" s="15"/>
      <c r="FC449" s="15"/>
      <c r="FD449" s="15"/>
      <c r="FE449" s="15"/>
      <c r="FF449" s="15"/>
      <c r="FG449" s="15"/>
      <c r="FH449" s="15"/>
      <c r="FI449" s="15"/>
      <c r="FJ449" s="15"/>
      <c r="FK449" s="15"/>
      <c r="FL449" s="15"/>
      <c r="FM449" s="15"/>
      <c r="FN449" s="15"/>
      <c r="FO449" s="15"/>
      <c r="FP449" s="15"/>
      <c r="FQ449" s="15"/>
      <c r="FR449" s="15"/>
      <c r="FS449" s="15"/>
      <c r="FT449" s="15"/>
      <c r="FU449" s="15"/>
      <c r="FV449" s="15"/>
      <c r="FW449" s="15"/>
      <c r="FX449" s="15"/>
      <c r="FY449" s="15"/>
      <c r="FZ449" s="15"/>
      <c r="GA449" s="15"/>
      <c r="GB449" s="15"/>
      <c r="GC449" s="15"/>
      <c r="GD449" s="15"/>
      <c r="GE449" s="15"/>
      <c r="GF449" s="15"/>
      <c r="GG449" s="15"/>
      <c r="GH449" s="15"/>
      <c r="GI449" s="15"/>
      <c r="GJ449" s="15"/>
      <c r="GK449" s="15"/>
      <c r="GL449" s="15"/>
      <c r="GM449" s="15"/>
      <c r="GN449" s="15"/>
      <c r="GO449" s="15"/>
      <c r="GP449" s="15"/>
      <c r="GQ449" s="15"/>
      <c r="GR449" s="15"/>
      <c r="GS449" s="15"/>
      <c r="GT449" s="15"/>
      <c r="GU449" s="15"/>
      <c r="GV449" s="15"/>
      <c r="GW449" s="15"/>
      <c r="GX449" s="15"/>
      <c r="GY449" s="15"/>
      <c r="GZ449" s="15"/>
      <c r="HA449" s="15"/>
      <c r="HB449" s="15"/>
      <c r="HC449" s="15"/>
      <c r="HD449" s="15"/>
      <c r="HE449" s="15"/>
      <c r="HF449" s="15"/>
      <c r="HG449" s="15"/>
      <c r="HH449" s="15"/>
      <c r="HI449" s="15"/>
      <c r="HJ449" s="15"/>
      <c r="HK449" s="15"/>
      <c r="HL449" s="15"/>
      <c r="HM449" s="15"/>
      <c r="HN449" s="15"/>
      <c r="HO449" s="15"/>
      <c r="HP449" s="15"/>
      <c r="HQ449" s="15"/>
      <c r="HR449" s="15"/>
      <c r="HS449" s="15"/>
      <c r="HT449" s="15"/>
      <c r="HU449" s="15"/>
      <c r="HV449" s="15"/>
      <c r="HW449" s="15"/>
      <c r="HX449" s="15"/>
      <c r="HY449" s="15"/>
      <c r="HZ449" s="15"/>
      <c r="IA449" s="15"/>
      <c r="IB449" s="15"/>
      <c r="IC449" s="15"/>
      <c r="ID449" s="15"/>
      <c r="IE449" s="15"/>
      <c r="IF449" s="15"/>
      <c r="IG449" s="15"/>
      <c r="IH449" s="15"/>
      <c r="II449" s="15"/>
      <c r="IJ449" s="15"/>
      <c r="IK449" s="15"/>
      <c r="IL449" s="15"/>
      <c r="IM449" s="15"/>
      <c r="IN449" s="15"/>
      <c r="IO449" s="15"/>
      <c r="IP449" s="15"/>
      <c r="IQ449" s="15"/>
      <c r="IR449" s="15"/>
      <c r="IS449" s="15"/>
      <c r="IT449" s="15"/>
      <c r="IU449" s="15"/>
      <c r="IV449" s="15"/>
    </row>
    <row r="450" spans="1:256" s="28" customFormat="1" ht="12" customHeight="1">
      <c r="A450" s="66"/>
      <c r="B450" s="14"/>
      <c r="C450"/>
      <c r="D450" s="15"/>
      <c r="E450" s="15"/>
      <c r="F450" s="15"/>
      <c r="G450"/>
      <c r="O450" s="80" t="s">
        <v>170</v>
      </c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  <c r="DX450" s="15"/>
      <c r="DY450" s="15"/>
      <c r="DZ450" s="15"/>
      <c r="EA450" s="15"/>
      <c r="EB450" s="15"/>
      <c r="EC450" s="15"/>
      <c r="ED450" s="15"/>
      <c r="EE450" s="15"/>
      <c r="EF450" s="15"/>
      <c r="EG450" s="15"/>
      <c r="EH450" s="15"/>
      <c r="EI450" s="15"/>
      <c r="EJ450" s="15"/>
      <c r="EK450" s="15"/>
      <c r="EL450" s="15"/>
      <c r="EM450" s="15"/>
      <c r="EN450" s="15"/>
      <c r="EO450" s="15"/>
      <c r="EP450" s="15"/>
      <c r="EQ450" s="15"/>
      <c r="ER450" s="15"/>
      <c r="ES450" s="15"/>
      <c r="ET450" s="15"/>
      <c r="EU450" s="15"/>
      <c r="EV450" s="15"/>
      <c r="EW450" s="15"/>
      <c r="EX450" s="15"/>
      <c r="EY450" s="15"/>
      <c r="EZ450" s="15"/>
      <c r="FA450" s="15"/>
      <c r="FB450" s="15"/>
      <c r="FC450" s="15"/>
      <c r="FD450" s="15"/>
      <c r="FE450" s="15"/>
      <c r="FF450" s="15"/>
      <c r="FG450" s="15"/>
      <c r="FH450" s="15"/>
      <c r="FI450" s="15"/>
      <c r="FJ450" s="15"/>
      <c r="FK450" s="15"/>
      <c r="FL450" s="15"/>
      <c r="FM450" s="15"/>
      <c r="FN450" s="15"/>
      <c r="FO450" s="15"/>
      <c r="FP450" s="15"/>
      <c r="FQ450" s="15"/>
      <c r="FR450" s="15"/>
      <c r="FS450" s="15"/>
      <c r="FT450" s="15"/>
      <c r="FU450" s="15"/>
      <c r="FV450" s="15"/>
      <c r="FW450" s="15"/>
      <c r="FX450" s="15"/>
      <c r="FY450" s="15"/>
      <c r="FZ450" s="15"/>
      <c r="GA450" s="15"/>
      <c r="GB450" s="15"/>
      <c r="GC450" s="15"/>
      <c r="GD450" s="15"/>
      <c r="GE450" s="15"/>
      <c r="GF450" s="15"/>
      <c r="GG450" s="15"/>
      <c r="GH450" s="15"/>
      <c r="GI450" s="15"/>
      <c r="GJ450" s="15"/>
      <c r="GK450" s="15"/>
      <c r="GL450" s="15"/>
      <c r="GM450" s="15"/>
      <c r="GN450" s="15"/>
      <c r="GO450" s="15"/>
      <c r="GP450" s="15"/>
      <c r="GQ450" s="15"/>
      <c r="GR450" s="15"/>
      <c r="GS450" s="15"/>
      <c r="GT450" s="15"/>
      <c r="GU450" s="15"/>
      <c r="GV450" s="15"/>
      <c r="GW450" s="15"/>
      <c r="GX450" s="15"/>
      <c r="GY450" s="15"/>
      <c r="GZ450" s="15"/>
      <c r="HA450" s="15"/>
      <c r="HB450" s="15"/>
      <c r="HC450" s="15"/>
      <c r="HD450" s="15"/>
      <c r="HE450" s="15"/>
      <c r="HF450" s="15"/>
      <c r="HG450" s="15"/>
      <c r="HH450" s="15"/>
      <c r="HI450" s="15"/>
      <c r="HJ450" s="15"/>
      <c r="HK450" s="15"/>
      <c r="HL450" s="15"/>
      <c r="HM450" s="15"/>
      <c r="HN450" s="15"/>
      <c r="HO450" s="15"/>
      <c r="HP450" s="15"/>
      <c r="HQ450" s="15"/>
      <c r="HR450" s="15"/>
      <c r="HS450" s="15"/>
      <c r="HT450" s="15"/>
      <c r="HU450" s="15"/>
      <c r="HV450" s="15"/>
      <c r="HW450" s="15"/>
      <c r="HX450" s="15"/>
      <c r="HY450" s="15"/>
      <c r="HZ450" s="15"/>
      <c r="IA450" s="15"/>
      <c r="IB450" s="15"/>
      <c r="IC450" s="15"/>
      <c r="ID450" s="15"/>
      <c r="IE450" s="15"/>
      <c r="IF450" s="15"/>
      <c r="IG450" s="15"/>
      <c r="IH450" s="15"/>
      <c r="II450" s="15"/>
      <c r="IJ450" s="15"/>
      <c r="IK450" s="15"/>
      <c r="IL450" s="15"/>
      <c r="IM450" s="15"/>
      <c r="IN450" s="15"/>
      <c r="IO450" s="15"/>
      <c r="IP450" s="15"/>
      <c r="IQ450" s="15"/>
      <c r="IR450" s="15"/>
      <c r="IS450" s="15"/>
      <c r="IT450" s="15"/>
      <c r="IU450" s="15"/>
      <c r="IV450" s="15"/>
    </row>
    <row r="451" spans="1:256" s="28" customFormat="1" ht="15" customHeight="1">
      <c r="A451" s="74" t="s">
        <v>1103</v>
      </c>
      <c r="B451" s="14"/>
      <c r="C451"/>
      <c r="D451" s="15"/>
      <c r="E451" s="15"/>
      <c r="F451" s="15"/>
      <c r="G451"/>
      <c r="O451" s="80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  <c r="DX451" s="15"/>
      <c r="DY451" s="15"/>
      <c r="DZ451" s="15"/>
      <c r="EA451" s="15"/>
      <c r="EB451" s="15"/>
      <c r="EC451" s="15"/>
      <c r="ED451" s="15"/>
      <c r="EE451" s="15"/>
      <c r="EF451" s="15"/>
      <c r="EG451" s="15"/>
      <c r="EH451" s="15"/>
      <c r="EI451" s="15"/>
      <c r="EJ451" s="15"/>
      <c r="EK451" s="15"/>
      <c r="EL451" s="15"/>
      <c r="EM451" s="15"/>
      <c r="EN451" s="15"/>
      <c r="EO451" s="15"/>
      <c r="EP451" s="15"/>
      <c r="EQ451" s="15"/>
      <c r="ER451" s="15"/>
      <c r="ES451" s="15"/>
      <c r="ET451" s="15"/>
      <c r="EU451" s="15"/>
      <c r="EV451" s="15"/>
      <c r="EW451" s="15"/>
      <c r="EX451" s="15"/>
      <c r="EY451" s="15"/>
      <c r="EZ451" s="15"/>
      <c r="FA451" s="15"/>
      <c r="FB451" s="15"/>
      <c r="FC451" s="15"/>
      <c r="FD451" s="15"/>
      <c r="FE451" s="15"/>
      <c r="FF451" s="15"/>
      <c r="FG451" s="15"/>
      <c r="FH451" s="15"/>
      <c r="FI451" s="15"/>
      <c r="FJ451" s="15"/>
      <c r="FK451" s="15"/>
      <c r="FL451" s="15"/>
      <c r="FM451" s="15"/>
      <c r="FN451" s="15"/>
      <c r="FO451" s="15"/>
      <c r="FP451" s="15"/>
      <c r="FQ451" s="15"/>
      <c r="FR451" s="15"/>
      <c r="FS451" s="15"/>
      <c r="FT451" s="15"/>
      <c r="FU451" s="15"/>
      <c r="FV451" s="15"/>
      <c r="FW451" s="15"/>
      <c r="FX451" s="15"/>
      <c r="FY451" s="15"/>
      <c r="FZ451" s="15"/>
      <c r="GA451" s="15"/>
      <c r="GB451" s="15"/>
      <c r="GC451" s="15"/>
      <c r="GD451" s="15"/>
      <c r="GE451" s="15"/>
      <c r="GF451" s="15"/>
      <c r="GG451" s="15"/>
      <c r="GH451" s="15"/>
      <c r="GI451" s="15"/>
      <c r="GJ451" s="15"/>
      <c r="GK451" s="15"/>
      <c r="GL451" s="15"/>
      <c r="GM451" s="15"/>
      <c r="GN451" s="15"/>
      <c r="GO451" s="15"/>
      <c r="GP451" s="15"/>
      <c r="GQ451" s="15"/>
      <c r="GR451" s="15"/>
      <c r="GS451" s="15"/>
      <c r="GT451" s="15"/>
      <c r="GU451" s="15"/>
      <c r="GV451" s="15"/>
      <c r="GW451" s="15"/>
      <c r="GX451" s="15"/>
      <c r="GY451" s="15"/>
      <c r="GZ451" s="15"/>
      <c r="HA451" s="15"/>
      <c r="HB451" s="15"/>
      <c r="HC451" s="15"/>
      <c r="HD451" s="15"/>
      <c r="HE451" s="15"/>
      <c r="HF451" s="15"/>
      <c r="HG451" s="15"/>
      <c r="HH451" s="15"/>
      <c r="HI451" s="15"/>
      <c r="HJ451" s="15"/>
      <c r="HK451" s="15"/>
      <c r="HL451" s="15"/>
      <c r="HM451" s="15"/>
      <c r="HN451" s="15"/>
      <c r="HO451" s="15"/>
      <c r="HP451" s="15"/>
      <c r="HQ451" s="15"/>
      <c r="HR451" s="15"/>
      <c r="HS451" s="15"/>
      <c r="HT451" s="15"/>
      <c r="HU451" s="15"/>
      <c r="HV451" s="15"/>
      <c r="HW451" s="15"/>
      <c r="HX451" s="15"/>
      <c r="HY451" s="15"/>
      <c r="HZ451" s="15"/>
      <c r="IA451" s="15"/>
      <c r="IB451" s="15"/>
      <c r="IC451" s="15"/>
      <c r="ID451" s="15"/>
      <c r="IE451" s="15"/>
      <c r="IF451" s="15"/>
      <c r="IG451" s="15"/>
      <c r="IH451" s="15"/>
      <c r="II451" s="15"/>
      <c r="IJ451" s="15"/>
      <c r="IK451" s="15"/>
      <c r="IL451" s="15"/>
      <c r="IM451" s="15"/>
      <c r="IN451" s="15"/>
      <c r="IO451" s="15"/>
      <c r="IP451" s="15"/>
      <c r="IQ451" s="15"/>
      <c r="IR451" s="15"/>
      <c r="IS451" s="15"/>
      <c r="IT451" s="15"/>
      <c r="IU451" s="15"/>
      <c r="IV451" s="15"/>
    </row>
    <row r="452" spans="1:256" s="28" customFormat="1" ht="12.75">
      <c r="A452" s="74"/>
      <c r="B452" s="14"/>
      <c r="C452"/>
      <c r="D452" s="15"/>
      <c r="E452" s="15"/>
      <c r="F452" s="15"/>
      <c r="G452"/>
      <c r="O452" s="80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  <c r="DX452" s="15"/>
      <c r="DY452" s="15"/>
      <c r="DZ452" s="15"/>
      <c r="EA452" s="15"/>
      <c r="EB452" s="15"/>
      <c r="EC452" s="15"/>
      <c r="ED452" s="15"/>
      <c r="EE452" s="15"/>
      <c r="EF452" s="15"/>
      <c r="EG452" s="15"/>
      <c r="EH452" s="15"/>
      <c r="EI452" s="15"/>
      <c r="EJ452" s="15"/>
      <c r="EK452" s="15"/>
      <c r="EL452" s="15"/>
      <c r="EM452" s="15"/>
      <c r="EN452" s="15"/>
      <c r="EO452" s="15"/>
      <c r="EP452" s="15"/>
      <c r="EQ452" s="15"/>
      <c r="ER452" s="15"/>
      <c r="ES452" s="15"/>
      <c r="ET452" s="15"/>
      <c r="EU452" s="15"/>
      <c r="EV452" s="15"/>
      <c r="EW452" s="15"/>
      <c r="EX452" s="15"/>
      <c r="EY452" s="15"/>
      <c r="EZ452" s="15"/>
      <c r="FA452" s="15"/>
      <c r="FB452" s="15"/>
      <c r="FC452" s="15"/>
      <c r="FD452" s="15"/>
      <c r="FE452" s="15"/>
      <c r="FF452" s="15"/>
      <c r="FG452" s="15"/>
      <c r="FH452" s="15"/>
      <c r="FI452" s="15"/>
      <c r="FJ452" s="15"/>
      <c r="FK452" s="15"/>
      <c r="FL452" s="15"/>
      <c r="FM452" s="15"/>
      <c r="FN452" s="15"/>
      <c r="FO452" s="15"/>
      <c r="FP452" s="15"/>
      <c r="FQ452" s="15"/>
      <c r="FR452" s="15"/>
      <c r="FS452" s="15"/>
      <c r="FT452" s="15"/>
      <c r="FU452" s="15"/>
      <c r="FV452" s="15"/>
      <c r="FW452" s="15"/>
      <c r="FX452" s="15"/>
      <c r="FY452" s="15"/>
      <c r="FZ452" s="15"/>
      <c r="GA452" s="15"/>
      <c r="GB452" s="15"/>
      <c r="GC452" s="15"/>
      <c r="GD452" s="15"/>
      <c r="GE452" s="15"/>
      <c r="GF452" s="15"/>
      <c r="GG452" s="15"/>
      <c r="GH452" s="15"/>
      <c r="GI452" s="15"/>
      <c r="GJ452" s="15"/>
      <c r="GK452" s="15"/>
      <c r="GL452" s="15"/>
      <c r="GM452" s="15"/>
      <c r="GN452" s="15"/>
      <c r="GO452" s="15"/>
      <c r="GP452" s="15"/>
      <c r="GQ452" s="15"/>
      <c r="GR452" s="15"/>
      <c r="GS452" s="15"/>
      <c r="GT452" s="15"/>
      <c r="GU452" s="15"/>
      <c r="GV452" s="15"/>
      <c r="GW452" s="15"/>
      <c r="GX452" s="15"/>
      <c r="GY452" s="15"/>
      <c r="GZ452" s="15"/>
      <c r="HA452" s="15"/>
      <c r="HB452" s="15"/>
      <c r="HC452" s="15"/>
      <c r="HD452" s="15"/>
      <c r="HE452" s="15"/>
      <c r="HF452" s="15"/>
      <c r="HG452" s="15"/>
      <c r="HH452" s="15"/>
      <c r="HI452" s="15"/>
      <c r="HJ452" s="15"/>
      <c r="HK452" s="15"/>
      <c r="HL452" s="15"/>
      <c r="HM452" s="15"/>
      <c r="HN452" s="15"/>
      <c r="HO452" s="15"/>
      <c r="HP452" s="15"/>
      <c r="HQ452" s="15"/>
      <c r="HR452" s="15"/>
      <c r="HS452" s="15"/>
      <c r="HT452" s="15"/>
      <c r="HU452" s="15"/>
      <c r="HV452" s="15"/>
      <c r="HW452" s="15"/>
      <c r="HX452" s="15"/>
      <c r="HY452" s="15"/>
      <c r="HZ452" s="15"/>
      <c r="IA452" s="15"/>
      <c r="IB452" s="15"/>
      <c r="IC452" s="15"/>
      <c r="ID452" s="15"/>
      <c r="IE452" s="15"/>
      <c r="IF452" s="15"/>
      <c r="IG452" s="15"/>
      <c r="IH452" s="15"/>
      <c r="II452" s="15"/>
      <c r="IJ452" s="15"/>
      <c r="IK452" s="15"/>
      <c r="IL452" s="15"/>
      <c r="IM452" s="15"/>
      <c r="IN452" s="15"/>
      <c r="IO452" s="15"/>
      <c r="IP452" s="15"/>
      <c r="IQ452" s="15"/>
      <c r="IR452" s="15"/>
      <c r="IS452" s="15"/>
      <c r="IT452" s="15"/>
      <c r="IU452" s="15"/>
      <c r="IV452" s="15"/>
    </row>
    <row r="453" spans="1:256" s="28" customFormat="1" ht="25.5" customHeight="1">
      <c r="A453" s="7" t="s">
        <v>1006</v>
      </c>
      <c r="B453" s="7" t="s">
        <v>1007</v>
      </c>
      <c r="C453" s="5" t="s">
        <v>1008</v>
      </c>
      <c r="D453" s="51" t="s">
        <v>50</v>
      </c>
      <c r="E453" s="58" t="s">
        <v>52</v>
      </c>
      <c r="F453" s="5" t="s">
        <v>978</v>
      </c>
      <c r="G453" s="50" t="s">
        <v>53</v>
      </c>
      <c r="O453" s="80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  <c r="DX453" s="15"/>
      <c r="DY453" s="15"/>
      <c r="DZ453" s="15"/>
      <c r="EA453" s="15"/>
      <c r="EB453" s="15"/>
      <c r="EC453" s="15"/>
      <c r="ED453" s="15"/>
      <c r="EE453" s="15"/>
      <c r="EF453" s="15"/>
      <c r="EG453" s="15"/>
      <c r="EH453" s="15"/>
      <c r="EI453" s="15"/>
      <c r="EJ453" s="15"/>
      <c r="EK453" s="15"/>
      <c r="EL453" s="15"/>
      <c r="EM453" s="15"/>
      <c r="EN453" s="15"/>
      <c r="EO453" s="15"/>
      <c r="EP453" s="15"/>
      <c r="EQ453" s="15"/>
      <c r="ER453" s="15"/>
      <c r="ES453" s="15"/>
      <c r="ET453" s="15"/>
      <c r="EU453" s="15"/>
      <c r="EV453" s="15"/>
      <c r="EW453" s="15"/>
      <c r="EX453" s="15"/>
      <c r="EY453" s="15"/>
      <c r="EZ453" s="15"/>
      <c r="FA453" s="15"/>
      <c r="FB453" s="15"/>
      <c r="FC453" s="15"/>
      <c r="FD453" s="15"/>
      <c r="FE453" s="15"/>
      <c r="FF453" s="15"/>
      <c r="FG453" s="15"/>
      <c r="FH453" s="15"/>
      <c r="FI453" s="15"/>
      <c r="FJ453" s="15"/>
      <c r="FK453" s="15"/>
      <c r="FL453" s="15"/>
      <c r="FM453" s="15"/>
      <c r="FN453" s="15"/>
      <c r="FO453" s="15"/>
      <c r="FP453" s="15"/>
      <c r="FQ453" s="15"/>
      <c r="FR453" s="15"/>
      <c r="FS453" s="15"/>
      <c r="FT453" s="15"/>
      <c r="FU453" s="15"/>
      <c r="FV453" s="15"/>
      <c r="FW453" s="15"/>
      <c r="FX453" s="15"/>
      <c r="FY453" s="15"/>
      <c r="FZ453" s="15"/>
      <c r="GA453" s="15"/>
      <c r="GB453" s="15"/>
      <c r="GC453" s="15"/>
      <c r="GD453" s="15"/>
      <c r="GE453" s="15"/>
      <c r="GF453" s="15"/>
      <c r="GG453" s="15"/>
      <c r="GH453" s="15"/>
      <c r="GI453" s="15"/>
      <c r="GJ453" s="15"/>
      <c r="GK453" s="15"/>
      <c r="GL453" s="15"/>
      <c r="GM453" s="15"/>
      <c r="GN453" s="15"/>
      <c r="GO453" s="15"/>
      <c r="GP453" s="15"/>
      <c r="GQ453" s="15"/>
      <c r="GR453" s="15"/>
      <c r="GS453" s="15"/>
      <c r="GT453" s="15"/>
      <c r="GU453" s="15"/>
      <c r="GV453" s="15"/>
      <c r="GW453" s="15"/>
      <c r="GX453" s="15"/>
      <c r="GY453" s="15"/>
      <c r="GZ453" s="15"/>
      <c r="HA453" s="15"/>
      <c r="HB453" s="15"/>
      <c r="HC453" s="15"/>
      <c r="HD453" s="15"/>
      <c r="HE453" s="15"/>
      <c r="HF453" s="15"/>
      <c r="HG453" s="15"/>
      <c r="HH453" s="15"/>
      <c r="HI453" s="15"/>
      <c r="HJ453" s="15"/>
      <c r="HK453" s="15"/>
      <c r="HL453" s="15"/>
      <c r="HM453" s="15"/>
      <c r="HN453" s="15"/>
      <c r="HO453" s="15"/>
      <c r="HP453" s="15"/>
      <c r="HQ453" s="15"/>
      <c r="HR453" s="15"/>
      <c r="HS453" s="15"/>
      <c r="HT453" s="15"/>
      <c r="HU453" s="15"/>
      <c r="HV453" s="15"/>
      <c r="HW453" s="15"/>
      <c r="HX453" s="15"/>
      <c r="HY453" s="15"/>
      <c r="HZ453" s="15"/>
      <c r="IA453" s="15"/>
      <c r="IB453" s="15"/>
      <c r="IC453" s="15"/>
      <c r="ID453" s="15"/>
      <c r="IE453" s="15"/>
      <c r="IF453" s="15"/>
      <c r="IG453" s="15"/>
      <c r="IH453" s="15"/>
      <c r="II453" s="15"/>
      <c r="IJ453" s="15"/>
      <c r="IK453" s="15"/>
      <c r="IL453" s="15"/>
      <c r="IM453" s="15"/>
      <c r="IN453" s="15"/>
      <c r="IO453" s="15"/>
      <c r="IP453" s="15"/>
      <c r="IQ453" s="15"/>
      <c r="IR453" s="15"/>
      <c r="IS453" s="15"/>
      <c r="IT453" s="15"/>
      <c r="IU453" s="15"/>
      <c r="IV453" s="15"/>
    </row>
    <row r="454" spans="1:256" s="28" customFormat="1" ht="25.5" customHeight="1">
      <c r="A454" s="145" t="s">
        <v>1120</v>
      </c>
      <c r="B454" s="141">
        <v>6113</v>
      </c>
      <c r="C454" s="132" t="s">
        <v>726</v>
      </c>
      <c r="D454" s="172">
        <v>34490</v>
      </c>
      <c r="E454" s="172">
        <v>32951</v>
      </c>
      <c r="F454" s="332">
        <v>17203</v>
      </c>
      <c r="G454" s="173">
        <f aca="true" t="shared" si="14" ref="G454:G459">F454/E454*100</f>
        <v>52.207823738278044</v>
      </c>
      <c r="O454" s="80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  <c r="DX454" s="15"/>
      <c r="DY454" s="15"/>
      <c r="DZ454" s="15"/>
      <c r="EA454" s="15"/>
      <c r="EB454" s="15"/>
      <c r="EC454" s="15"/>
      <c r="ED454" s="15"/>
      <c r="EE454" s="15"/>
      <c r="EF454" s="15"/>
      <c r="EG454" s="15"/>
      <c r="EH454" s="15"/>
      <c r="EI454" s="15"/>
      <c r="EJ454" s="15"/>
      <c r="EK454" s="15"/>
      <c r="EL454" s="15"/>
      <c r="EM454" s="15"/>
      <c r="EN454" s="15"/>
      <c r="EO454" s="15"/>
      <c r="EP454" s="15"/>
      <c r="EQ454" s="15"/>
      <c r="ER454" s="15"/>
      <c r="ES454" s="15"/>
      <c r="ET454" s="15"/>
      <c r="EU454" s="15"/>
      <c r="EV454" s="15"/>
      <c r="EW454" s="15"/>
      <c r="EX454" s="15"/>
      <c r="EY454" s="15"/>
      <c r="EZ454" s="15"/>
      <c r="FA454" s="15"/>
      <c r="FB454" s="15"/>
      <c r="FC454" s="15"/>
      <c r="FD454" s="15"/>
      <c r="FE454" s="15"/>
      <c r="FF454" s="15"/>
      <c r="FG454" s="15"/>
      <c r="FH454" s="15"/>
      <c r="FI454" s="15"/>
      <c r="FJ454" s="15"/>
      <c r="FK454" s="15"/>
      <c r="FL454" s="15"/>
      <c r="FM454" s="15"/>
      <c r="FN454" s="15"/>
      <c r="FO454" s="15"/>
      <c r="FP454" s="15"/>
      <c r="FQ454" s="15"/>
      <c r="FR454" s="15"/>
      <c r="FS454" s="15"/>
      <c r="FT454" s="15"/>
      <c r="FU454" s="15"/>
      <c r="FV454" s="15"/>
      <c r="FW454" s="15"/>
      <c r="FX454" s="15"/>
      <c r="FY454" s="15"/>
      <c r="FZ454" s="15"/>
      <c r="GA454" s="15"/>
      <c r="GB454" s="15"/>
      <c r="GC454" s="15"/>
      <c r="GD454" s="15"/>
      <c r="GE454" s="15"/>
      <c r="GF454" s="15"/>
      <c r="GG454" s="15"/>
      <c r="GH454" s="15"/>
      <c r="GI454" s="15"/>
      <c r="GJ454" s="15"/>
      <c r="GK454" s="15"/>
      <c r="GL454" s="15"/>
      <c r="GM454" s="15"/>
      <c r="GN454" s="15"/>
      <c r="GO454" s="15"/>
      <c r="GP454" s="15"/>
      <c r="GQ454" s="15"/>
      <c r="GR454" s="15"/>
      <c r="GS454" s="15"/>
      <c r="GT454" s="15"/>
      <c r="GU454" s="15"/>
      <c r="GV454" s="15"/>
      <c r="GW454" s="15"/>
      <c r="GX454" s="15"/>
      <c r="GY454" s="15"/>
      <c r="GZ454" s="15"/>
      <c r="HA454" s="15"/>
      <c r="HB454" s="15"/>
      <c r="HC454" s="15"/>
      <c r="HD454" s="15"/>
      <c r="HE454" s="15"/>
      <c r="HF454" s="15"/>
      <c r="HG454" s="15"/>
      <c r="HH454" s="15"/>
      <c r="HI454" s="15"/>
      <c r="HJ454" s="15"/>
      <c r="HK454" s="15"/>
      <c r="HL454" s="15"/>
      <c r="HM454" s="15"/>
      <c r="HN454" s="15"/>
      <c r="HO454" s="15"/>
      <c r="HP454" s="15"/>
      <c r="HQ454" s="15"/>
      <c r="HR454" s="15"/>
      <c r="HS454" s="15"/>
      <c r="HT454" s="15"/>
      <c r="HU454" s="15"/>
      <c r="HV454" s="15"/>
      <c r="HW454" s="15"/>
      <c r="HX454" s="15"/>
      <c r="HY454" s="15"/>
      <c r="HZ454" s="15"/>
      <c r="IA454" s="15"/>
      <c r="IB454" s="15"/>
      <c r="IC454" s="15"/>
      <c r="ID454" s="15"/>
      <c r="IE454" s="15"/>
      <c r="IF454" s="15"/>
      <c r="IG454" s="15"/>
      <c r="IH454" s="15"/>
      <c r="II454" s="15"/>
      <c r="IJ454" s="15"/>
      <c r="IK454" s="15"/>
      <c r="IL454" s="15"/>
      <c r="IM454" s="15"/>
      <c r="IN454" s="15"/>
      <c r="IO454" s="15"/>
      <c r="IP454" s="15"/>
      <c r="IQ454" s="15"/>
      <c r="IR454" s="15"/>
      <c r="IS454" s="15"/>
      <c r="IT454" s="15"/>
      <c r="IU454" s="15"/>
      <c r="IV454" s="15"/>
    </row>
    <row r="455" spans="1:256" s="28" customFormat="1" ht="14.25" customHeight="1">
      <c r="A455" s="145" t="s">
        <v>1120</v>
      </c>
      <c r="B455" s="141">
        <v>6113</v>
      </c>
      <c r="C455" s="132" t="s">
        <v>681</v>
      </c>
      <c r="D455" s="172">
        <v>700</v>
      </c>
      <c r="E455" s="172">
        <v>700</v>
      </c>
      <c r="F455" s="332">
        <v>700</v>
      </c>
      <c r="G455" s="173">
        <f t="shared" si="14"/>
        <v>100</v>
      </c>
      <c r="O455" s="80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  <c r="DX455" s="15"/>
      <c r="DY455" s="15"/>
      <c r="DZ455" s="15"/>
      <c r="EA455" s="15"/>
      <c r="EB455" s="15"/>
      <c r="EC455" s="15"/>
      <c r="ED455" s="15"/>
      <c r="EE455" s="15"/>
      <c r="EF455" s="15"/>
      <c r="EG455" s="15"/>
      <c r="EH455" s="15"/>
      <c r="EI455" s="15"/>
      <c r="EJ455" s="15"/>
      <c r="EK455" s="15"/>
      <c r="EL455" s="15"/>
      <c r="EM455" s="15"/>
      <c r="EN455" s="15"/>
      <c r="EO455" s="15"/>
      <c r="EP455" s="15"/>
      <c r="EQ455" s="15"/>
      <c r="ER455" s="15"/>
      <c r="ES455" s="15"/>
      <c r="ET455" s="15"/>
      <c r="EU455" s="15"/>
      <c r="EV455" s="15"/>
      <c r="EW455" s="15"/>
      <c r="EX455" s="15"/>
      <c r="EY455" s="15"/>
      <c r="EZ455" s="15"/>
      <c r="FA455" s="15"/>
      <c r="FB455" s="15"/>
      <c r="FC455" s="15"/>
      <c r="FD455" s="15"/>
      <c r="FE455" s="15"/>
      <c r="FF455" s="15"/>
      <c r="FG455" s="15"/>
      <c r="FH455" s="15"/>
      <c r="FI455" s="15"/>
      <c r="FJ455" s="15"/>
      <c r="FK455" s="15"/>
      <c r="FL455" s="15"/>
      <c r="FM455" s="15"/>
      <c r="FN455" s="15"/>
      <c r="FO455" s="15"/>
      <c r="FP455" s="15"/>
      <c r="FQ455" s="15"/>
      <c r="FR455" s="15"/>
      <c r="FS455" s="15"/>
      <c r="FT455" s="15"/>
      <c r="FU455" s="15"/>
      <c r="FV455" s="15"/>
      <c r="FW455" s="15"/>
      <c r="FX455" s="15"/>
      <c r="FY455" s="15"/>
      <c r="FZ455" s="15"/>
      <c r="GA455" s="15"/>
      <c r="GB455" s="15"/>
      <c r="GC455" s="15"/>
      <c r="GD455" s="15"/>
      <c r="GE455" s="15"/>
      <c r="GF455" s="15"/>
      <c r="GG455" s="15"/>
      <c r="GH455" s="15"/>
      <c r="GI455" s="15"/>
      <c r="GJ455" s="15"/>
      <c r="GK455" s="15"/>
      <c r="GL455" s="15"/>
      <c r="GM455" s="15"/>
      <c r="GN455" s="15"/>
      <c r="GO455" s="15"/>
      <c r="GP455" s="15"/>
      <c r="GQ455" s="15"/>
      <c r="GR455" s="15"/>
      <c r="GS455" s="15"/>
      <c r="GT455" s="15"/>
      <c r="GU455" s="15"/>
      <c r="GV455" s="15"/>
      <c r="GW455" s="15"/>
      <c r="GX455" s="15"/>
      <c r="GY455" s="15"/>
      <c r="GZ455" s="15"/>
      <c r="HA455" s="15"/>
      <c r="HB455" s="15"/>
      <c r="HC455" s="15"/>
      <c r="HD455" s="15"/>
      <c r="HE455" s="15"/>
      <c r="HF455" s="15"/>
      <c r="HG455" s="15"/>
      <c r="HH455" s="15"/>
      <c r="HI455" s="15"/>
      <c r="HJ455" s="15"/>
      <c r="HK455" s="15"/>
      <c r="HL455" s="15"/>
      <c r="HM455" s="15"/>
      <c r="HN455" s="15"/>
      <c r="HO455" s="15"/>
      <c r="HP455" s="15"/>
      <c r="HQ455" s="15"/>
      <c r="HR455" s="15"/>
      <c r="HS455" s="15"/>
      <c r="HT455" s="15"/>
      <c r="HU455" s="15"/>
      <c r="HV455" s="15"/>
      <c r="HW455" s="15"/>
      <c r="HX455" s="15"/>
      <c r="HY455" s="15"/>
      <c r="HZ455" s="15"/>
      <c r="IA455" s="15"/>
      <c r="IB455" s="15"/>
      <c r="IC455" s="15"/>
      <c r="ID455" s="15"/>
      <c r="IE455" s="15"/>
      <c r="IF455" s="15"/>
      <c r="IG455" s="15"/>
      <c r="IH455" s="15"/>
      <c r="II455" s="15"/>
      <c r="IJ455" s="15"/>
      <c r="IK455" s="15"/>
      <c r="IL455" s="15"/>
      <c r="IM455" s="15"/>
      <c r="IN455" s="15"/>
      <c r="IO455" s="15"/>
      <c r="IP455" s="15"/>
      <c r="IQ455" s="15"/>
      <c r="IR455" s="15"/>
      <c r="IS455" s="15"/>
      <c r="IT455" s="15"/>
      <c r="IU455" s="15"/>
      <c r="IV455" s="15"/>
    </row>
    <row r="456" spans="1:256" s="28" customFormat="1" ht="26.25" customHeight="1">
      <c r="A456" s="145" t="s">
        <v>1120</v>
      </c>
      <c r="B456" s="141">
        <v>6223</v>
      </c>
      <c r="C456" s="132" t="s">
        <v>684</v>
      </c>
      <c r="D456" s="172">
        <v>5500</v>
      </c>
      <c r="E456" s="172">
        <v>5500</v>
      </c>
      <c r="F456" s="332">
        <v>4831</v>
      </c>
      <c r="G456" s="173">
        <f t="shared" si="14"/>
        <v>87.83636363636363</v>
      </c>
      <c r="O456" s="80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  <c r="DX456" s="15"/>
      <c r="DY456" s="15"/>
      <c r="DZ456" s="15"/>
      <c r="EA456" s="15"/>
      <c r="EB456" s="15"/>
      <c r="EC456" s="15"/>
      <c r="ED456" s="15"/>
      <c r="EE456" s="15"/>
      <c r="EF456" s="15"/>
      <c r="EG456" s="15"/>
      <c r="EH456" s="15"/>
      <c r="EI456" s="15"/>
      <c r="EJ456" s="15"/>
      <c r="EK456" s="15"/>
      <c r="EL456" s="15"/>
      <c r="EM456" s="15"/>
      <c r="EN456" s="15"/>
      <c r="EO456" s="15"/>
      <c r="EP456" s="15"/>
      <c r="EQ456" s="15"/>
      <c r="ER456" s="15"/>
      <c r="ES456" s="15"/>
      <c r="ET456" s="15"/>
      <c r="EU456" s="15"/>
      <c r="EV456" s="15"/>
      <c r="EW456" s="15"/>
      <c r="EX456" s="15"/>
      <c r="EY456" s="15"/>
      <c r="EZ456" s="15"/>
      <c r="FA456" s="15"/>
      <c r="FB456" s="15"/>
      <c r="FC456" s="15"/>
      <c r="FD456" s="15"/>
      <c r="FE456" s="15"/>
      <c r="FF456" s="15"/>
      <c r="FG456" s="15"/>
      <c r="FH456" s="15"/>
      <c r="FI456" s="15"/>
      <c r="FJ456" s="15"/>
      <c r="FK456" s="15"/>
      <c r="FL456" s="15"/>
      <c r="FM456" s="15"/>
      <c r="FN456" s="15"/>
      <c r="FO456" s="15"/>
      <c r="FP456" s="15"/>
      <c r="FQ456" s="15"/>
      <c r="FR456" s="15"/>
      <c r="FS456" s="15"/>
      <c r="FT456" s="15"/>
      <c r="FU456" s="15"/>
      <c r="FV456" s="15"/>
      <c r="FW456" s="15"/>
      <c r="FX456" s="15"/>
      <c r="FY456" s="15"/>
      <c r="FZ456" s="15"/>
      <c r="GA456" s="15"/>
      <c r="GB456" s="15"/>
      <c r="GC456" s="15"/>
      <c r="GD456" s="15"/>
      <c r="GE456" s="15"/>
      <c r="GF456" s="15"/>
      <c r="GG456" s="15"/>
      <c r="GH456" s="15"/>
      <c r="GI456" s="15"/>
      <c r="GJ456" s="15"/>
      <c r="GK456" s="15"/>
      <c r="GL456" s="15"/>
      <c r="GM456" s="15"/>
      <c r="GN456" s="15"/>
      <c r="GO456" s="15"/>
      <c r="GP456" s="15"/>
      <c r="GQ456" s="15"/>
      <c r="GR456" s="15"/>
      <c r="GS456" s="15"/>
      <c r="GT456" s="15"/>
      <c r="GU456" s="15"/>
      <c r="GV456" s="15"/>
      <c r="GW456" s="15"/>
      <c r="GX456" s="15"/>
      <c r="GY456" s="15"/>
      <c r="GZ456" s="15"/>
      <c r="HA456" s="15"/>
      <c r="HB456" s="15"/>
      <c r="HC456" s="15"/>
      <c r="HD456" s="15"/>
      <c r="HE456" s="15"/>
      <c r="HF456" s="15"/>
      <c r="HG456" s="15"/>
      <c r="HH456" s="15"/>
      <c r="HI456" s="15"/>
      <c r="HJ456" s="15"/>
      <c r="HK456" s="15"/>
      <c r="HL456" s="15"/>
      <c r="HM456" s="15"/>
      <c r="HN456" s="15"/>
      <c r="HO456" s="15"/>
      <c r="HP456" s="15"/>
      <c r="HQ456" s="15"/>
      <c r="HR456" s="15"/>
      <c r="HS456" s="15"/>
      <c r="HT456" s="15"/>
      <c r="HU456" s="15"/>
      <c r="HV456" s="15"/>
      <c r="HW456" s="15"/>
      <c r="HX456" s="15"/>
      <c r="HY456" s="15"/>
      <c r="HZ456" s="15"/>
      <c r="IA456" s="15"/>
      <c r="IB456" s="15"/>
      <c r="IC456" s="15"/>
      <c r="ID456" s="15"/>
      <c r="IE456" s="15"/>
      <c r="IF456" s="15"/>
      <c r="IG456" s="15"/>
      <c r="IH456" s="15"/>
      <c r="II456" s="15"/>
      <c r="IJ456" s="15"/>
      <c r="IK456" s="15"/>
      <c r="IL456" s="15"/>
      <c r="IM456" s="15"/>
      <c r="IN456" s="15"/>
      <c r="IO456" s="15"/>
      <c r="IP456" s="15"/>
      <c r="IQ456" s="15"/>
      <c r="IR456" s="15"/>
      <c r="IS456" s="15"/>
      <c r="IT456" s="15"/>
      <c r="IU456" s="15"/>
      <c r="IV456" s="15"/>
    </row>
    <row r="457" spans="1:256" s="28" customFormat="1" ht="14.25" customHeight="1">
      <c r="A457" s="145" t="s">
        <v>4</v>
      </c>
      <c r="B457" s="141">
        <v>6113</v>
      </c>
      <c r="C457" s="132" t="s">
        <v>683</v>
      </c>
      <c r="D457" s="172">
        <v>300</v>
      </c>
      <c r="E457" s="172">
        <v>300</v>
      </c>
      <c r="F457" s="332">
        <v>300</v>
      </c>
      <c r="G457" s="173">
        <f t="shared" si="14"/>
        <v>100</v>
      </c>
      <c r="O457" s="80"/>
      <c r="P457" s="15"/>
      <c r="Q457" s="15"/>
      <c r="R457" s="15"/>
      <c r="S457" s="15"/>
      <c r="T457" s="15"/>
      <c r="U457" s="184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  <c r="DX457" s="15"/>
      <c r="DY457" s="15"/>
      <c r="DZ457" s="15"/>
      <c r="EA457" s="15"/>
      <c r="EB457" s="15"/>
      <c r="EC457" s="15"/>
      <c r="ED457" s="15"/>
      <c r="EE457" s="15"/>
      <c r="EF457" s="15"/>
      <c r="EG457" s="15"/>
      <c r="EH457" s="15"/>
      <c r="EI457" s="15"/>
      <c r="EJ457" s="15"/>
      <c r="EK457" s="15"/>
      <c r="EL457" s="15"/>
      <c r="EM457" s="15"/>
      <c r="EN457" s="15"/>
      <c r="EO457" s="15"/>
      <c r="EP457" s="15"/>
      <c r="EQ457" s="15"/>
      <c r="ER457" s="15"/>
      <c r="ES457" s="15"/>
      <c r="ET457" s="15"/>
      <c r="EU457" s="15"/>
      <c r="EV457" s="15"/>
      <c r="EW457" s="15"/>
      <c r="EX457" s="15"/>
      <c r="EY457" s="15"/>
      <c r="EZ457" s="15"/>
      <c r="FA457" s="15"/>
      <c r="FB457" s="15"/>
      <c r="FC457" s="15"/>
      <c r="FD457" s="15"/>
      <c r="FE457" s="15"/>
      <c r="FF457" s="15"/>
      <c r="FG457" s="15"/>
      <c r="FH457" s="15"/>
      <c r="FI457" s="15"/>
      <c r="FJ457" s="15"/>
      <c r="FK457" s="15"/>
      <c r="FL457" s="15"/>
      <c r="FM457" s="15"/>
      <c r="FN457" s="15"/>
      <c r="FO457" s="15"/>
      <c r="FP457" s="15"/>
      <c r="FQ457" s="15"/>
      <c r="FR457" s="15"/>
      <c r="FS457" s="15"/>
      <c r="FT457" s="15"/>
      <c r="FU457" s="15"/>
      <c r="FV457" s="15"/>
      <c r="FW457" s="15"/>
      <c r="FX457" s="15"/>
      <c r="FY457" s="15"/>
      <c r="FZ457" s="15"/>
      <c r="GA457" s="15"/>
      <c r="GB457" s="15"/>
      <c r="GC457" s="15"/>
      <c r="GD457" s="15"/>
      <c r="GE457" s="15"/>
      <c r="GF457" s="15"/>
      <c r="GG457" s="15"/>
      <c r="GH457" s="15"/>
      <c r="GI457" s="15"/>
      <c r="GJ457" s="15"/>
      <c r="GK457" s="15"/>
      <c r="GL457" s="15"/>
      <c r="GM457" s="15"/>
      <c r="GN457" s="15"/>
      <c r="GO457" s="15"/>
      <c r="GP457" s="15"/>
      <c r="GQ457" s="15"/>
      <c r="GR457" s="15"/>
      <c r="GS457" s="15"/>
      <c r="GT457" s="15"/>
      <c r="GU457" s="15"/>
      <c r="GV457" s="15"/>
      <c r="GW457" s="15"/>
      <c r="GX457" s="15"/>
      <c r="GY457" s="15"/>
      <c r="GZ457" s="15"/>
      <c r="HA457" s="15"/>
      <c r="HB457" s="15"/>
      <c r="HC457" s="15"/>
      <c r="HD457" s="15"/>
      <c r="HE457" s="15"/>
      <c r="HF457" s="15"/>
      <c r="HG457" s="15"/>
      <c r="HH457" s="15"/>
      <c r="HI457" s="15"/>
      <c r="HJ457" s="15"/>
      <c r="HK457" s="15"/>
      <c r="HL457" s="15"/>
      <c r="HM457" s="15"/>
      <c r="HN457" s="15"/>
      <c r="HO457" s="15"/>
      <c r="HP457" s="15"/>
      <c r="HQ457" s="15"/>
      <c r="HR457" s="15"/>
      <c r="HS457" s="15"/>
      <c r="HT457" s="15"/>
      <c r="HU457" s="15"/>
      <c r="HV457" s="15"/>
      <c r="HW457" s="15"/>
      <c r="HX457" s="15"/>
      <c r="HY457" s="15"/>
      <c r="HZ457" s="15"/>
      <c r="IA457" s="15"/>
      <c r="IB457" s="15"/>
      <c r="IC457" s="15"/>
      <c r="ID457" s="15"/>
      <c r="IE457" s="15"/>
      <c r="IF457" s="15"/>
      <c r="IG457" s="15"/>
      <c r="IH457" s="15"/>
      <c r="II457" s="15"/>
      <c r="IJ457" s="15"/>
      <c r="IK457" s="15"/>
      <c r="IL457" s="15"/>
      <c r="IM457" s="15"/>
      <c r="IN457" s="15"/>
      <c r="IO457" s="15"/>
      <c r="IP457" s="15"/>
      <c r="IQ457" s="15"/>
      <c r="IR457" s="15"/>
      <c r="IS457" s="15"/>
      <c r="IT457" s="15"/>
      <c r="IU457" s="15"/>
      <c r="IV457" s="15"/>
    </row>
    <row r="458" spans="1:256" s="28" customFormat="1" ht="13.5" customHeight="1">
      <c r="A458" s="145" t="s">
        <v>1122</v>
      </c>
      <c r="B458" s="141">
        <v>6113</v>
      </c>
      <c r="C458" s="402" t="s">
        <v>682</v>
      </c>
      <c r="D458" s="172">
        <v>25</v>
      </c>
      <c r="E458" s="172">
        <v>25</v>
      </c>
      <c r="F458" s="332">
        <v>25</v>
      </c>
      <c r="G458" s="173">
        <f t="shared" si="14"/>
        <v>100</v>
      </c>
      <c r="O458" s="80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  <c r="DX458" s="15"/>
      <c r="DY458" s="15"/>
      <c r="DZ458" s="15"/>
      <c r="EA458" s="15"/>
      <c r="EB458" s="15"/>
      <c r="EC458" s="15"/>
      <c r="ED458" s="15"/>
      <c r="EE458" s="15"/>
      <c r="EF458" s="15"/>
      <c r="EG458" s="15"/>
      <c r="EH458" s="15"/>
      <c r="EI458" s="15"/>
      <c r="EJ458" s="15"/>
      <c r="EK458" s="15"/>
      <c r="EL458" s="15"/>
      <c r="EM458" s="15"/>
      <c r="EN458" s="15"/>
      <c r="EO458" s="15"/>
      <c r="EP458" s="15"/>
      <c r="EQ458" s="15"/>
      <c r="ER458" s="15"/>
      <c r="ES458" s="15"/>
      <c r="ET458" s="15"/>
      <c r="EU458" s="15"/>
      <c r="EV458" s="15"/>
      <c r="EW458" s="15"/>
      <c r="EX458" s="15"/>
      <c r="EY458" s="15"/>
      <c r="EZ458" s="15"/>
      <c r="FA458" s="15"/>
      <c r="FB458" s="15"/>
      <c r="FC458" s="15"/>
      <c r="FD458" s="15"/>
      <c r="FE458" s="15"/>
      <c r="FF458" s="15"/>
      <c r="FG458" s="15"/>
      <c r="FH458" s="15"/>
      <c r="FI458" s="15"/>
      <c r="FJ458" s="15"/>
      <c r="FK458" s="15"/>
      <c r="FL458" s="15"/>
      <c r="FM458" s="15"/>
      <c r="FN458" s="15"/>
      <c r="FO458" s="15"/>
      <c r="FP458" s="15"/>
      <c r="FQ458" s="15"/>
      <c r="FR458" s="15"/>
      <c r="FS458" s="15"/>
      <c r="FT458" s="15"/>
      <c r="FU458" s="15"/>
      <c r="FV458" s="15"/>
      <c r="FW458" s="15"/>
      <c r="FX458" s="15"/>
      <c r="FY458" s="15"/>
      <c r="FZ458" s="15"/>
      <c r="GA458" s="15"/>
      <c r="GB458" s="15"/>
      <c r="GC458" s="15"/>
      <c r="GD458" s="15"/>
      <c r="GE458" s="15"/>
      <c r="GF458" s="15"/>
      <c r="GG458" s="15"/>
      <c r="GH458" s="15"/>
      <c r="GI458" s="15"/>
      <c r="GJ458" s="15"/>
      <c r="GK458" s="15"/>
      <c r="GL458" s="15"/>
      <c r="GM458" s="15"/>
      <c r="GN458" s="15"/>
      <c r="GO458" s="15"/>
      <c r="GP458" s="15"/>
      <c r="GQ458" s="15"/>
      <c r="GR458" s="15"/>
      <c r="GS458" s="15"/>
      <c r="GT458" s="15"/>
      <c r="GU458" s="15"/>
      <c r="GV458" s="15"/>
      <c r="GW458" s="15"/>
      <c r="GX458" s="15"/>
      <c r="GY458" s="15"/>
      <c r="GZ458" s="15"/>
      <c r="HA458" s="15"/>
      <c r="HB458" s="15"/>
      <c r="HC458" s="15"/>
      <c r="HD458" s="15"/>
      <c r="HE458" s="15"/>
      <c r="HF458" s="15"/>
      <c r="HG458" s="15"/>
      <c r="HH458" s="15"/>
      <c r="HI458" s="15"/>
      <c r="HJ458" s="15"/>
      <c r="HK458" s="15"/>
      <c r="HL458" s="15"/>
      <c r="HM458" s="15"/>
      <c r="HN458" s="15"/>
      <c r="HO458" s="15"/>
      <c r="HP458" s="15"/>
      <c r="HQ458" s="15"/>
      <c r="HR458" s="15"/>
      <c r="HS458" s="15"/>
      <c r="HT458" s="15"/>
      <c r="HU458" s="15"/>
      <c r="HV458" s="15"/>
      <c r="HW458" s="15"/>
      <c r="HX458" s="15"/>
      <c r="HY458" s="15"/>
      <c r="HZ458" s="15"/>
      <c r="IA458" s="15"/>
      <c r="IB458" s="15"/>
      <c r="IC458" s="15"/>
      <c r="ID458" s="15"/>
      <c r="IE458" s="15"/>
      <c r="IF458" s="15"/>
      <c r="IG458" s="15"/>
      <c r="IH458" s="15"/>
      <c r="II458" s="15"/>
      <c r="IJ458" s="15"/>
      <c r="IK458" s="15"/>
      <c r="IL458" s="15"/>
      <c r="IM458" s="15"/>
      <c r="IN458" s="15"/>
      <c r="IO458" s="15"/>
      <c r="IP458" s="15"/>
      <c r="IQ458" s="15"/>
      <c r="IR458" s="15"/>
      <c r="IS458" s="15"/>
      <c r="IT458" s="15"/>
      <c r="IU458" s="15"/>
      <c r="IV458" s="15"/>
    </row>
    <row r="459" spans="1:256" s="28" customFormat="1" ht="14.25" customHeight="1">
      <c r="A459" s="197"/>
      <c r="B459" s="214"/>
      <c r="C459" s="213" t="s">
        <v>383</v>
      </c>
      <c r="D459" s="200">
        <f>SUM(D454:D458)</f>
        <v>41015</v>
      </c>
      <c r="E459" s="200">
        <f>SUM(E454:E458)</f>
        <v>39476</v>
      </c>
      <c r="F459" s="200">
        <f>SUM(F454:F458)</f>
        <v>23059</v>
      </c>
      <c r="G459" s="228">
        <f t="shared" si="14"/>
        <v>58.412706454554666</v>
      </c>
      <c r="O459" s="80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  <c r="DX459" s="15"/>
      <c r="DY459" s="15"/>
      <c r="DZ459" s="15"/>
      <c r="EA459" s="15"/>
      <c r="EB459" s="15"/>
      <c r="EC459" s="15"/>
      <c r="ED459" s="15"/>
      <c r="EE459" s="15"/>
      <c r="EF459" s="15"/>
      <c r="EG459" s="15"/>
      <c r="EH459" s="15"/>
      <c r="EI459" s="15"/>
      <c r="EJ459" s="15"/>
      <c r="EK459" s="15"/>
      <c r="EL459" s="15"/>
      <c r="EM459" s="15"/>
      <c r="EN459" s="15"/>
      <c r="EO459" s="15"/>
      <c r="EP459" s="15"/>
      <c r="EQ459" s="15"/>
      <c r="ER459" s="15"/>
      <c r="ES459" s="15"/>
      <c r="ET459" s="15"/>
      <c r="EU459" s="15"/>
      <c r="EV459" s="15"/>
      <c r="EW459" s="15"/>
      <c r="EX459" s="15"/>
      <c r="EY459" s="15"/>
      <c r="EZ459" s="15"/>
      <c r="FA459" s="15"/>
      <c r="FB459" s="15"/>
      <c r="FC459" s="15"/>
      <c r="FD459" s="15"/>
      <c r="FE459" s="15"/>
      <c r="FF459" s="15"/>
      <c r="FG459" s="15"/>
      <c r="FH459" s="15"/>
      <c r="FI459" s="15"/>
      <c r="FJ459" s="15"/>
      <c r="FK459" s="15"/>
      <c r="FL459" s="15"/>
      <c r="FM459" s="15"/>
      <c r="FN459" s="15"/>
      <c r="FO459" s="15"/>
      <c r="FP459" s="15"/>
      <c r="FQ459" s="15"/>
      <c r="FR459" s="15"/>
      <c r="FS459" s="15"/>
      <c r="FT459" s="15"/>
      <c r="FU459" s="15"/>
      <c r="FV459" s="15"/>
      <c r="FW459" s="15"/>
      <c r="FX459" s="15"/>
      <c r="FY459" s="15"/>
      <c r="FZ459" s="15"/>
      <c r="GA459" s="15"/>
      <c r="GB459" s="15"/>
      <c r="GC459" s="15"/>
      <c r="GD459" s="15"/>
      <c r="GE459" s="15"/>
      <c r="GF459" s="15"/>
      <c r="GG459" s="15"/>
      <c r="GH459" s="15"/>
      <c r="GI459" s="15"/>
      <c r="GJ459" s="15"/>
      <c r="GK459" s="15"/>
      <c r="GL459" s="15"/>
      <c r="GM459" s="15"/>
      <c r="GN459" s="15"/>
      <c r="GO459" s="15"/>
      <c r="GP459" s="15"/>
      <c r="GQ459" s="15"/>
      <c r="GR459" s="15"/>
      <c r="GS459" s="15"/>
      <c r="GT459" s="15"/>
      <c r="GU459" s="15"/>
      <c r="GV459" s="15"/>
      <c r="GW459" s="15"/>
      <c r="GX459" s="15"/>
      <c r="GY459" s="15"/>
      <c r="GZ459" s="15"/>
      <c r="HA459" s="15"/>
      <c r="HB459" s="15"/>
      <c r="HC459" s="15"/>
      <c r="HD459" s="15"/>
      <c r="HE459" s="15"/>
      <c r="HF459" s="15"/>
      <c r="HG459" s="15"/>
      <c r="HH459" s="15"/>
      <c r="HI459" s="15"/>
      <c r="HJ459" s="15"/>
      <c r="HK459" s="15"/>
      <c r="HL459" s="15"/>
      <c r="HM459" s="15"/>
      <c r="HN459" s="15"/>
      <c r="HO459" s="15"/>
      <c r="HP459" s="15"/>
      <c r="HQ459" s="15"/>
      <c r="HR459" s="15"/>
      <c r="HS459" s="15"/>
      <c r="HT459" s="15"/>
      <c r="HU459" s="15"/>
      <c r="HV459" s="15"/>
      <c r="HW459" s="15"/>
      <c r="HX459" s="15"/>
      <c r="HY459" s="15"/>
      <c r="HZ459" s="15"/>
      <c r="IA459" s="15"/>
      <c r="IB459" s="15"/>
      <c r="IC459" s="15"/>
      <c r="ID459" s="15"/>
      <c r="IE459" s="15"/>
      <c r="IF459" s="15"/>
      <c r="IG459" s="15"/>
      <c r="IH459" s="15"/>
      <c r="II459" s="15"/>
      <c r="IJ459" s="15"/>
      <c r="IK459" s="15"/>
      <c r="IL459" s="15"/>
      <c r="IM459" s="15"/>
      <c r="IN459" s="15"/>
      <c r="IO459" s="15"/>
      <c r="IP459" s="15"/>
      <c r="IQ459" s="15"/>
      <c r="IR459" s="15"/>
      <c r="IS459" s="15"/>
      <c r="IT459" s="15"/>
      <c r="IU459" s="15"/>
      <c r="IV459" s="15"/>
    </row>
    <row r="460" spans="1:256" s="28" customFormat="1" ht="14.25" customHeight="1">
      <c r="A460" s="811"/>
      <c r="B460" s="811"/>
      <c r="C460" s="811"/>
      <c r="D460" s="69"/>
      <c r="E460" s="69"/>
      <c r="F460" s="69"/>
      <c r="G460" s="81"/>
      <c r="O460" s="80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  <c r="DX460" s="15"/>
      <c r="DY460" s="15"/>
      <c r="DZ460" s="15"/>
      <c r="EA460" s="15"/>
      <c r="EB460" s="15"/>
      <c r="EC460" s="15"/>
      <c r="ED460" s="15"/>
      <c r="EE460" s="15"/>
      <c r="EF460" s="15"/>
      <c r="EG460" s="15"/>
      <c r="EH460" s="15"/>
      <c r="EI460" s="15"/>
      <c r="EJ460" s="15"/>
      <c r="EK460" s="15"/>
      <c r="EL460" s="15"/>
      <c r="EM460" s="15"/>
      <c r="EN460" s="15"/>
      <c r="EO460" s="15"/>
      <c r="EP460" s="15"/>
      <c r="EQ460" s="15"/>
      <c r="ER460" s="15"/>
      <c r="ES460" s="15"/>
      <c r="ET460" s="15"/>
      <c r="EU460" s="15"/>
      <c r="EV460" s="15"/>
      <c r="EW460" s="15"/>
      <c r="EX460" s="15"/>
      <c r="EY460" s="15"/>
      <c r="EZ460" s="15"/>
      <c r="FA460" s="15"/>
      <c r="FB460" s="15"/>
      <c r="FC460" s="15"/>
      <c r="FD460" s="15"/>
      <c r="FE460" s="15"/>
      <c r="FF460" s="15"/>
      <c r="FG460" s="15"/>
      <c r="FH460" s="15"/>
      <c r="FI460" s="15"/>
      <c r="FJ460" s="15"/>
      <c r="FK460" s="15"/>
      <c r="FL460" s="15"/>
      <c r="FM460" s="15"/>
      <c r="FN460" s="15"/>
      <c r="FO460" s="15"/>
      <c r="FP460" s="15"/>
      <c r="FQ460" s="15"/>
      <c r="FR460" s="15"/>
      <c r="FS460" s="15"/>
      <c r="FT460" s="15"/>
      <c r="FU460" s="15"/>
      <c r="FV460" s="15"/>
      <c r="FW460" s="15"/>
      <c r="FX460" s="15"/>
      <c r="FY460" s="15"/>
      <c r="FZ460" s="15"/>
      <c r="GA460" s="15"/>
      <c r="GB460" s="15"/>
      <c r="GC460" s="15"/>
      <c r="GD460" s="15"/>
      <c r="GE460" s="15"/>
      <c r="GF460" s="15"/>
      <c r="GG460" s="15"/>
      <c r="GH460" s="15"/>
      <c r="GI460" s="15"/>
      <c r="GJ460" s="15"/>
      <c r="GK460" s="15"/>
      <c r="GL460" s="15"/>
      <c r="GM460" s="15"/>
      <c r="GN460" s="15"/>
      <c r="GO460" s="15"/>
      <c r="GP460" s="15"/>
      <c r="GQ460" s="15"/>
      <c r="GR460" s="15"/>
      <c r="GS460" s="15"/>
      <c r="GT460" s="15"/>
      <c r="GU460" s="15"/>
      <c r="GV460" s="15"/>
      <c r="GW460" s="15"/>
      <c r="GX460" s="15"/>
      <c r="GY460" s="15"/>
      <c r="GZ460" s="15"/>
      <c r="HA460" s="15"/>
      <c r="HB460" s="15"/>
      <c r="HC460" s="15"/>
      <c r="HD460" s="15"/>
      <c r="HE460" s="15"/>
      <c r="HF460" s="15"/>
      <c r="HG460" s="15"/>
      <c r="HH460" s="15"/>
      <c r="HI460" s="15"/>
      <c r="HJ460" s="15"/>
      <c r="HK460" s="15"/>
      <c r="HL460" s="15"/>
      <c r="HM460" s="15"/>
      <c r="HN460" s="15"/>
      <c r="HO460" s="15"/>
      <c r="HP460" s="15"/>
      <c r="HQ460" s="15"/>
      <c r="HR460" s="15"/>
      <c r="HS460" s="15"/>
      <c r="HT460" s="15"/>
      <c r="HU460" s="15"/>
      <c r="HV460" s="15"/>
      <c r="HW460" s="15"/>
      <c r="HX460" s="15"/>
      <c r="HY460" s="15"/>
      <c r="HZ460" s="15"/>
      <c r="IA460" s="15"/>
      <c r="IB460" s="15"/>
      <c r="IC460" s="15"/>
      <c r="ID460" s="15"/>
      <c r="IE460" s="15"/>
      <c r="IF460" s="15"/>
      <c r="IG460" s="15"/>
      <c r="IH460" s="15"/>
      <c r="II460" s="15"/>
      <c r="IJ460" s="15"/>
      <c r="IK460" s="15"/>
      <c r="IL460" s="15"/>
      <c r="IM460" s="15"/>
      <c r="IN460" s="15"/>
      <c r="IO460" s="15"/>
      <c r="IP460" s="15"/>
      <c r="IQ460" s="15"/>
      <c r="IR460" s="15"/>
      <c r="IS460" s="15"/>
      <c r="IT460" s="15"/>
      <c r="IU460" s="15"/>
      <c r="IV460" s="15"/>
    </row>
    <row r="461" spans="1:256" s="28" customFormat="1" ht="14.25" customHeight="1">
      <c r="A461" s="811" t="s">
        <v>1108</v>
      </c>
      <c r="B461" s="811"/>
      <c r="C461" s="811"/>
      <c r="D461" s="69"/>
      <c r="E461" s="69"/>
      <c r="F461" s="69"/>
      <c r="G461" s="81"/>
      <c r="O461" s="80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  <c r="DX461" s="15"/>
      <c r="DY461" s="15"/>
      <c r="DZ461" s="15"/>
      <c r="EA461" s="15"/>
      <c r="EB461" s="15"/>
      <c r="EC461" s="15"/>
      <c r="ED461" s="15"/>
      <c r="EE461" s="15"/>
      <c r="EF461" s="15"/>
      <c r="EG461" s="15"/>
      <c r="EH461" s="15"/>
      <c r="EI461" s="15"/>
      <c r="EJ461" s="15"/>
      <c r="EK461" s="15"/>
      <c r="EL461" s="15"/>
      <c r="EM461" s="15"/>
      <c r="EN461" s="15"/>
      <c r="EO461" s="15"/>
      <c r="EP461" s="15"/>
      <c r="EQ461" s="15"/>
      <c r="ER461" s="15"/>
      <c r="ES461" s="15"/>
      <c r="ET461" s="15"/>
      <c r="EU461" s="15"/>
      <c r="EV461" s="15"/>
      <c r="EW461" s="15"/>
      <c r="EX461" s="15"/>
      <c r="EY461" s="15"/>
      <c r="EZ461" s="15"/>
      <c r="FA461" s="15"/>
      <c r="FB461" s="15"/>
      <c r="FC461" s="15"/>
      <c r="FD461" s="15"/>
      <c r="FE461" s="15"/>
      <c r="FF461" s="15"/>
      <c r="FG461" s="15"/>
      <c r="FH461" s="15"/>
      <c r="FI461" s="15"/>
      <c r="FJ461" s="15"/>
      <c r="FK461" s="15"/>
      <c r="FL461" s="15"/>
      <c r="FM461" s="15"/>
      <c r="FN461" s="15"/>
      <c r="FO461" s="15"/>
      <c r="FP461" s="15"/>
      <c r="FQ461" s="15"/>
      <c r="FR461" s="15"/>
      <c r="FS461" s="15"/>
      <c r="FT461" s="15"/>
      <c r="FU461" s="15"/>
      <c r="FV461" s="15"/>
      <c r="FW461" s="15"/>
      <c r="FX461" s="15"/>
      <c r="FY461" s="15"/>
      <c r="FZ461" s="15"/>
      <c r="GA461" s="15"/>
      <c r="GB461" s="15"/>
      <c r="GC461" s="15"/>
      <c r="GD461" s="15"/>
      <c r="GE461" s="15"/>
      <c r="GF461" s="15"/>
      <c r="GG461" s="15"/>
      <c r="GH461" s="15"/>
      <c r="GI461" s="15"/>
      <c r="GJ461" s="15"/>
      <c r="GK461" s="15"/>
      <c r="GL461" s="15"/>
      <c r="GM461" s="15"/>
      <c r="GN461" s="15"/>
      <c r="GO461" s="15"/>
      <c r="GP461" s="15"/>
      <c r="GQ461" s="15"/>
      <c r="GR461" s="15"/>
      <c r="GS461" s="15"/>
      <c r="GT461" s="15"/>
      <c r="GU461" s="15"/>
      <c r="GV461" s="15"/>
      <c r="GW461" s="15"/>
      <c r="GX461" s="15"/>
      <c r="GY461" s="15"/>
      <c r="GZ461" s="15"/>
      <c r="HA461" s="15"/>
      <c r="HB461" s="15"/>
      <c r="HC461" s="15"/>
      <c r="HD461" s="15"/>
      <c r="HE461" s="15"/>
      <c r="HF461" s="15"/>
      <c r="HG461" s="15"/>
      <c r="HH461" s="15"/>
      <c r="HI461" s="15"/>
      <c r="HJ461" s="15"/>
      <c r="HK461" s="15"/>
      <c r="HL461" s="15"/>
      <c r="HM461" s="15"/>
      <c r="HN461" s="15"/>
      <c r="HO461" s="15"/>
      <c r="HP461" s="15"/>
      <c r="HQ461" s="15"/>
      <c r="HR461" s="15"/>
      <c r="HS461" s="15"/>
      <c r="HT461" s="15"/>
      <c r="HU461" s="15"/>
      <c r="HV461" s="15"/>
      <c r="HW461" s="15"/>
      <c r="HX461" s="15"/>
      <c r="HY461" s="15"/>
      <c r="HZ461" s="15"/>
      <c r="IA461" s="15"/>
      <c r="IB461" s="15"/>
      <c r="IC461" s="15"/>
      <c r="ID461" s="15"/>
      <c r="IE461" s="15"/>
      <c r="IF461" s="15"/>
      <c r="IG461" s="15"/>
      <c r="IH461" s="15"/>
      <c r="II461" s="15"/>
      <c r="IJ461" s="15"/>
      <c r="IK461" s="15"/>
      <c r="IL461" s="15"/>
      <c r="IM461" s="15"/>
      <c r="IN461" s="15"/>
      <c r="IO461" s="15"/>
      <c r="IP461" s="15"/>
      <c r="IQ461" s="15"/>
      <c r="IR461" s="15"/>
      <c r="IS461" s="15"/>
      <c r="IT461" s="15"/>
      <c r="IU461" s="15"/>
      <c r="IV461" s="15"/>
    </row>
    <row r="462" spans="1:256" s="28" customFormat="1" ht="14.25" customHeight="1">
      <c r="A462" s="258"/>
      <c r="B462" s="67"/>
      <c r="C462" s="68"/>
      <c r="D462" s="69"/>
      <c r="E462" s="69"/>
      <c r="F462" s="69"/>
      <c r="G462" s="81"/>
      <c r="O462" s="80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  <c r="DX462" s="15"/>
      <c r="DY462" s="15"/>
      <c r="DZ462" s="15"/>
      <c r="EA462" s="15"/>
      <c r="EB462" s="15"/>
      <c r="EC462" s="15"/>
      <c r="ED462" s="15"/>
      <c r="EE462" s="15"/>
      <c r="EF462" s="15"/>
      <c r="EG462" s="15"/>
      <c r="EH462" s="15"/>
      <c r="EI462" s="15"/>
      <c r="EJ462" s="15"/>
      <c r="EK462" s="15"/>
      <c r="EL462" s="15"/>
      <c r="EM462" s="15"/>
      <c r="EN462" s="15"/>
      <c r="EO462" s="15"/>
      <c r="EP462" s="15"/>
      <c r="EQ462" s="15"/>
      <c r="ER462" s="15"/>
      <c r="ES462" s="15"/>
      <c r="ET462" s="15"/>
      <c r="EU462" s="15"/>
      <c r="EV462" s="15"/>
      <c r="EW462" s="15"/>
      <c r="EX462" s="15"/>
      <c r="EY462" s="15"/>
      <c r="EZ462" s="15"/>
      <c r="FA462" s="15"/>
      <c r="FB462" s="15"/>
      <c r="FC462" s="15"/>
      <c r="FD462" s="15"/>
      <c r="FE462" s="15"/>
      <c r="FF462" s="15"/>
      <c r="FG462" s="15"/>
      <c r="FH462" s="15"/>
      <c r="FI462" s="15"/>
      <c r="FJ462" s="15"/>
      <c r="FK462" s="15"/>
      <c r="FL462" s="15"/>
      <c r="FM462" s="15"/>
      <c r="FN462" s="15"/>
      <c r="FO462" s="15"/>
      <c r="FP462" s="15"/>
      <c r="FQ462" s="15"/>
      <c r="FR462" s="15"/>
      <c r="FS462" s="15"/>
      <c r="FT462" s="15"/>
      <c r="FU462" s="15"/>
      <c r="FV462" s="15"/>
      <c r="FW462" s="15"/>
      <c r="FX462" s="15"/>
      <c r="FY462" s="15"/>
      <c r="FZ462" s="15"/>
      <c r="GA462" s="15"/>
      <c r="GB462" s="15"/>
      <c r="GC462" s="15"/>
      <c r="GD462" s="15"/>
      <c r="GE462" s="15"/>
      <c r="GF462" s="15"/>
      <c r="GG462" s="15"/>
      <c r="GH462" s="15"/>
      <c r="GI462" s="15"/>
      <c r="GJ462" s="15"/>
      <c r="GK462" s="15"/>
      <c r="GL462" s="15"/>
      <c r="GM462" s="15"/>
      <c r="GN462" s="15"/>
      <c r="GO462" s="15"/>
      <c r="GP462" s="15"/>
      <c r="GQ462" s="15"/>
      <c r="GR462" s="15"/>
      <c r="GS462" s="15"/>
      <c r="GT462" s="15"/>
      <c r="GU462" s="15"/>
      <c r="GV462" s="15"/>
      <c r="GW462" s="15"/>
      <c r="GX462" s="15"/>
      <c r="GY462" s="15"/>
      <c r="GZ462" s="15"/>
      <c r="HA462" s="15"/>
      <c r="HB462" s="15"/>
      <c r="HC462" s="15"/>
      <c r="HD462" s="15"/>
      <c r="HE462" s="15"/>
      <c r="HF462" s="15"/>
      <c r="HG462" s="15"/>
      <c r="HH462" s="15"/>
      <c r="HI462" s="15"/>
      <c r="HJ462" s="15"/>
      <c r="HK462" s="15"/>
      <c r="HL462" s="15"/>
      <c r="HM462" s="15"/>
      <c r="HN462" s="15"/>
      <c r="HO462" s="15"/>
      <c r="HP462" s="15"/>
      <c r="HQ462" s="15"/>
      <c r="HR462" s="15"/>
      <c r="HS462" s="15"/>
      <c r="HT462" s="15"/>
      <c r="HU462" s="15"/>
      <c r="HV462" s="15"/>
      <c r="HW462" s="15"/>
      <c r="HX462" s="15"/>
      <c r="HY462" s="15"/>
      <c r="HZ462" s="15"/>
      <c r="IA462" s="15"/>
      <c r="IB462" s="15"/>
      <c r="IC462" s="15"/>
      <c r="ID462" s="15"/>
      <c r="IE462" s="15"/>
      <c r="IF462" s="15"/>
      <c r="IG462" s="15"/>
      <c r="IH462" s="15"/>
      <c r="II462" s="15"/>
      <c r="IJ462" s="15"/>
      <c r="IK462" s="15"/>
      <c r="IL462" s="15"/>
      <c r="IM462" s="15"/>
      <c r="IN462" s="15"/>
      <c r="IO462" s="15"/>
      <c r="IP462" s="15"/>
      <c r="IQ462" s="15"/>
      <c r="IR462" s="15"/>
      <c r="IS462" s="15"/>
      <c r="IT462" s="15"/>
      <c r="IU462" s="15"/>
      <c r="IV462" s="15"/>
    </row>
    <row r="463" spans="1:256" s="28" customFormat="1" ht="25.5" customHeight="1">
      <c r="A463" s="7" t="s">
        <v>1006</v>
      </c>
      <c r="B463" s="7" t="s">
        <v>1007</v>
      </c>
      <c r="C463" s="5" t="s">
        <v>1008</v>
      </c>
      <c r="D463" s="51" t="s">
        <v>50</v>
      </c>
      <c r="E463" s="58" t="s">
        <v>52</v>
      </c>
      <c r="F463" s="5" t="s">
        <v>978</v>
      </c>
      <c r="G463" s="50" t="s">
        <v>53</v>
      </c>
      <c r="O463" s="80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  <c r="DX463" s="15"/>
      <c r="DY463" s="15"/>
      <c r="DZ463" s="15"/>
      <c r="EA463" s="15"/>
      <c r="EB463" s="15"/>
      <c r="EC463" s="15"/>
      <c r="ED463" s="15"/>
      <c r="EE463" s="15"/>
      <c r="EF463" s="15"/>
      <c r="EG463" s="15"/>
      <c r="EH463" s="15"/>
      <c r="EI463" s="15"/>
      <c r="EJ463" s="15"/>
      <c r="EK463" s="15"/>
      <c r="EL463" s="15"/>
      <c r="EM463" s="15"/>
      <c r="EN463" s="15"/>
      <c r="EO463" s="15"/>
      <c r="EP463" s="15"/>
      <c r="EQ463" s="15"/>
      <c r="ER463" s="15"/>
      <c r="ES463" s="15"/>
      <c r="ET463" s="15"/>
      <c r="EU463" s="15"/>
      <c r="EV463" s="15"/>
      <c r="EW463" s="15"/>
      <c r="EX463" s="15"/>
      <c r="EY463" s="15"/>
      <c r="EZ463" s="15"/>
      <c r="FA463" s="15"/>
      <c r="FB463" s="15"/>
      <c r="FC463" s="15"/>
      <c r="FD463" s="15"/>
      <c r="FE463" s="15"/>
      <c r="FF463" s="15"/>
      <c r="FG463" s="15"/>
      <c r="FH463" s="15"/>
      <c r="FI463" s="15"/>
      <c r="FJ463" s="15"/>
      <c r="FK463" s="15"/>
      <c r="FL463" s="15"/>
      <c r="FM463" s="15"/>
      <c r="FN463" s="15"/>
      <c r="FO463" s="15"/>
      <c r="FP463" s="15"/>
      <c r="FQ463" s="15"/>
      <c r="FR463" s="15"/>
      <c r="FS463" s="15"/>
      <c r="FT463" s="15"/>
      <c r="FU463" s="15"/>
      <c r="FV463" s="15"/>
      <c r="FW463" s="15"/>
      <c r="FX463" s="15"/>
      <c r="FY463" s="15"/>
      <c r="FZ463" s="15"/>
      <c r="GA463" s="15"/>
      <c r="GB463" s="15"/>
      <c r="GC463" s="15"/>
      <c r="GD463" s="15"/>
      <c r="GE463" s="15"/>
      <c r="GF463" s="15"/>
      <c r="GG463" s="15"/>
      <c r="GH463" s="15"/>
      <c r="GI463" s="15"/>
      <c r="GJ463" s="15"/>
      <c r="GK463" s="15"/>
      <c r="GL463" s="15"/>
      <c r="GM463" s="15"/>
      <c r="GN463" s="15"/>
      <c r="GO463" s="15"/>
      <c r="GP463" s="15"/>
      <c r="GQ463" s="15"/>
      <c r="GR463" s="15"/>
      <c r="GS463" s="15"/>
      <c r="GT463" s="15"/>
      <c r="GU463" s="15"/>
      <c r="GV463" s="15"/>
      <c r="GW463" s="15"/>
      <c r="GX463" s="15"/>
      <c r="GY463" s="15"/>
      <c r="GZ463" s="15"/>
      <c r="HA463" s="15"/>
      <c r="HB463" s="15"/>
      <c r="HC463" s="15"/>
      <c r="HD463" s="15"/>
      <c r="HE463" s="15"/>
      <c r="HF463" s="15"/>
      <c r="HG463" s="15"/>
      <c r="HH463" s="15"/>
      <c r="HI463" s="15"/>
      <c r="HJ463" s="15"/>
      <c r="HK463" s="15"/>
      <c r="HL463" s="15"/>
      <c r="HM463" s="15"/>
      <c r="HN463" s="15"/>
      <c r="HO463" s="15"/>
      <c r="HP463" s="15"/>
      <c r="HQ463" s="15"/>
      <c r="HR463" s="15"/>
      <c r="HS463" s="15"/>
      <c r="HT463" s="15"/>
      <c r="HU463" s="15"/>
      <c r="HV463" s="15"/>
      <c r="HW463" s="15"/>
      <c r="HX463" s="15"/>
      <c r="HY463" s="15"/>
      <c r="HZ463" s="15"/>
      <c r="IA463" s="15"/>
      <c r="IB463" s="15"/>
      <c r="IC463" s="15"/>
      <c r="ID463" s="15"/>
      <c r="IE463" s="15"/>
      <c r="IF463" s="15"/>
      <c r="IG463" s="15"/>
      <c r="IH463" s="15"/>
      <c r="II463" s="15"/>
      <c r="IJ463" s="15"/>
      <c r="IK463" s="15"/>
      <c r="IL463" s="15"/>
      <c r="IM463" s="15"/>
      <c r="IN463" s="15"/>
      <c r="IO463" s="15"/>
      <c r="IP463" s="15"/>
      <c r="IQ463" s="15"/>
      <c r="IR463" s="15"/>
      <c r="IS463" s="15"/>
      <c r="IT463" s="15"/>
      <c r="IU463" s="15"/>
      <c r="IV463" s="15"/>
    </row>
    <row r="464" spans="1:256" s="28" customFormat="1" ht="14.25" customHeight="1">
      <c r="A464" s="130" t="s">
        <v>1120</v>
      </c>
      <c r="B464" s="131">
        <v>6113</v>
      </c>
      <c r="C464" s="132" t="s">
        <v>695</v>
      </c>
      <c r="D464" s="169">
        <v>100</v>
      </c>
      <c r="E464" s="169">
        <v>100</v>
      </c>
      <c r="F464" s="442">
        <v>0</v>
      </c>
      <c r="G464" s="173">
        <f>F464/E464*100</f>
        <v>0</v>
      </c>
      <c r="O464" s="80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  <c r="DX464" s="15"/>
      <c r="DY464" s="15"/>
      <c r="DZ464" s="15"/>
      <c r="EA464" s="15"/>
      <c r="EB464" s="15"/>
      <c r="EC464" s="15"/>
      <c r="ED464" s="15"/>
      <c r="EE464" s="15"/>
      <c r="EF464" s="15"/>
      <c r="EG464" s="15"/>
      <c r="EH464" s="15"/>
      <c r="EI464" s="15"/>
      <c r="EJ464" s="15"/>
      <c r="EK464" s="15"/>
      <c r="EL464" s="15"/>
      <c r="EM464" s="15"/>
      <c r="EN464" s="15"/>
      <c r="EO464" s="15"/>
      <c r="EP464" s="15"/>
      <c r="EQ464" s="15"/>
      <c r="ER464" s="15"/>
      <c r="ES464" s="15"/>
      <c r="ET464" s="15"/>
      <c r="EU464" s="15"/>
      <c r="EV464" s="15"/>
      <c r="EW464" s="15"/>
      <c r="EX464" s="15"/>
      <c r="EY464" s="15"/>
      <c r="EZ464" s="15"/>
      <c r="FA464" s="15"/>
      <c r="FB464" s="15"/>
      <c r="FC464" s="15"/>
      <c r="FD464" s="15"/>
      <c r="FE464" s="15"/>
      <c r="FF464" s="15"/>
      <c r="FG464" s="15"/>
      <c r="FH464" s="15"/>
      <c r="FI464" s="15"/>
      <c r="FJ464" s="15"/>
      <c r="FK464" s="15"/>
      <c r="FL464" s="15"/>
      <c r="FM464" s="15"/>
      <c r="FN464" s="15"/>
      <c r="FO464" s="15"/>
      <c r="FP464" s="15"/>
      <c r="FQ464" s="15"/>
      <c r="FR464" s="15"/>
      <c r="FS464" s="15"/>
      <c r="FT464" s="15"/>
      <c r="FU464" s="15"/>
      <c r="FV464" s="15"/>
      <c r="FW464" s="15"/>
      <c r="FX464" s="15"/>
      <c r="FY464" s="15"/>
      <c r="FZ464" s="15"/>
      <c r="GA464" s="15"/>
      <c r="GB464" s="15"/>
      <c r="GC464" s="15"/>
      <c r="GD464" s="15"/>
      <c r="GE464" s="15"/>
      <c r="GF464" s="15"/>
      <c r="GG464" s="15"/>
      <c r="GH464" s="15"/>
      <c r="GI464" s="15"/>
      <c r="GJ464" s="15"/>
      <c r="GK464" s="15"/>
      <c r="GL464" s="15"/>
      <c r="GM464" s="15"/>
      <c r="GN464" s="15"/>
      <c r="GO464" s="15"/>
      <c r="GP464" s="15"/>
      <c r="GQ464" s="15"/>
      <c r="GR464" s="15"/>
      <c r="GS464" s="15"/>
      <c r="GT464" s="15"/>
      <c r="GU464" s="15"/>
      <c r="GV464" s="15"/>
      <c r="GW464" s="15"/>
      <c r="GX464" s="15"/>
      <c r="GY464" s="15"/>
      <c r="GZ464" s="15"/>
      <c r="HA464" s="15"/>
      <c r="HB464" s="15"/>
      <c r="HC464" s="15"/>
      <c r="HD464" s="15"/>
      <c r="HE464" s="15"/>
      <c r="HF464" s="15"/>
      <c r="HG464" s="15"/>
      <c r="HH464" s="15"/>
      <c r="HI464" s="15"/>
      <c r="HJ464" s="15"/>
      <c r="HK464" s="15"/>
      <c r="HL464" s="15"/>
      <c r="HM464" s="15"/>
      <c r="HN464" s="15"/>
      <c r="HO464" s="15"/>
      <c r="HP464" s="15"/>
      <c r="HQ464" s="15"/>
      <c r="HR464" s="15"/>
      <c r="HS464" s="15"/>
      <c r="HT464" s="15"/>
      <c r="HU464" s="15"/>
      <c r="HV464" s="15"/>
      <c r="HW464" s="15"/>
      <c r="HX464" s="15"/>
      <c r="HY464" s="15"/>
      <c r="HZ464" s="15"/>
      <c r="IA464" s="15"/>
      <c r="IB464" s="15"/>
      <c r="IC464" s="15"/>
      <c r="ID464" s="15"/>
      <c r="IE464" s="15"/>
      <c r="IF464" s="15"/>
      <c r="IG464" s="15"/>
      <c r="IH464" s="15"/>
      <c r="II464" s="15"/>
      <c r="IJ464" s="15"/>
      <c r="IK464" s="15"/>
      <c r="IL464" s="15"/>
      <c r="IM464" s="15"/>
      <c r="IN464" s="15"/>
      <c r="IO464" s="15"/>
      <c r="IP464" s="15"/>
      <c r="IQ464" s="15"/>
      <c r="IR464" s="15"/>
      <c r="IS464" s="15"/>
      <c r="IT464" s="15"/>
      <c r="IU464" s="15"/>
      <c r="IV464" s="15"/>
    </row>
    <row r="465" spans="1:256" s="28" customFormat="1" ht="14.25" customHeight="1">
      <c r="A465" s="197"/>
      <c r="B465" s="214"/>
      <c r="C465" s="213" t="s">
        <v>384</v>
      </c>
      <c r="D465" s="200">
        <f>D464</f>
        <v>100</v>
      </c>
      <c r="E465" s="200">
        <f>E464</f>
        <v>100</v>
      </c>
      <c r="F465" s="299">
        <f>F464</f>
        <v>0</v>
      </c>
      <c r="G465" s="187">
        <f>F465/E465*100</f>
        <v>0</v>
      </c>
      <c r="O465" s="80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  <c r="DX465" s="15"/>
      <c r="DY465" s="15"/>
      <c r="DZ465" s="15"/>
      <c r="EA465" s="15"/>
      <c r="EB465" s="15"/>
      <c r="EC465" s="15"/>
      <c r="ED465" s="15"/>
      <c r="EE465" s="15"/>
      <c r="EF465" s="15"/>
      <c r="EG465" s="15"/>
      <c r="EH465" s="15"/>
      <c r="EI465" s="15"/>
      <c r="EJ465" s="15"/>
      <c r="EK465" s="15"/>
      <c r="EL465" s="15"/>
      <c r="EM465" s="15"/>
      <c r="EN465" s="15"/>
      <c r="EO465" s="15"/>
      <c r="EP465" s="15"/>
      <c r="EQ465" s="15"/>
      <c r="ER465" s="15"/>
      <c r="ES465" s="15"/>
      <c r="ET465" s="15"/>
      <c r="EU465" s="15"/>
      <c r="EV465" s="15"/>
      <c r="EW465" s="15"/>
      <c r="EX465" s="15"/>
      <c r="EY465" s="15"/>
      <c r="EZ465" s="15"/>
      <c r="FA465" s="15"/>
      <c r="FB465" s="15"/>
      <c r="FC465" s="15"/>
      <c r="FD465" s="15"/>
      <c r="FE465" s="15"/>
      <c r="FF465" s="15"/>
      <c r="FG465" s="15"/>
      <c r="FH465" s="15"/>
      <c r="FI465" s="15"/>
      <c r="FJ465" s="15"/>
      <c r="FK465" s="15"/>
      <c r="FL465" s="15"/>
      <c r="FM465" s="15"/>
      <c r="FN465" s="15"/>
      <c r="FO465" s="15"/>
      <c r="FP465" s="15"/>
      <c r="FQ465" s="15"/>
      <c r="FR465" s="15"/>
      <c r="FS465" s="15"/>
      <c r="FT465" s="15"/>
      <c r="FU465" s="15"/>
      <c r="FV465" s="15"/>
      <c r="FW465" s="15"/>
      <c r="FX465" s="15"/>
      <c r="FY465" s="15"/>
      <c r="FZ465" s="15"/>
      <c r="GA465" s="15"/>
      <c r="GB465" s="15"/>
      <c r="GC465" s="15"/>
      <c r="GD465" s="15"/>
      <c r="GE465" s="15"/>
      <c r="GF465" s="15"/>
      <c r="GG465" s="15"/>
      <c r="GH465" s="15"/>
      <c r="GI465" s="15"/>
      <c r="GJ465" s="15"/>
      <c r="GK465" s="15"/>
      <c r="GL465" s="15"/>
      <c r="GM465" s="15"/>
      <c r="GN465" s="15"/>
      <c r="GO465" s="15"/>
      <c r="GP465" s="15"/>
      <c r="GQ465" s="15"/>
      <c r="GR465" s="15"/>
      <c r="GS465" s="15"/>
      <c r="GT465" s="15"/>
      <c r="GU465" s="15"/>
      <c r="GV465" s="15"/>
      <c r="GW465" s="15"/>
      <c r="GX465" s="15"/>
      <c r="GY465" s="15"/>
      <c r="GZ465" s="15"/>
      <c r="HA465" s="15"/>
      <c r="HB465" s="15"/>
      <c r="HC465" s="15"/>
      <c r="HD465" s="15"/>
      <c r="HE465" s="15"/>
      <c r="HF465" s="15"/>
      <c r="HG465" s="15"/>
      <c r="HH465" s="15"/>
      <c r="HI465" s="15"/>
      <c r="HJ465" s="15"/>
      <c r="HK465" s="15"/>
      <c r="HL465" s="15"/>
      <c r="HM465" s="15"/>
      <c r="HN465" s="15"/>
      <c r="HO465" s="15"/>
      <c r="HP465" s="15"/>
      <c r="HQ465" s="15"/>
      <c r="HR465" s="15"/>
      <c r="HS465" s="15"/>
      <c r="HT465" s="15"/>
      <c r="HU465" s="15"/>
      <c r="HV465" s="15"/>
      <c r="HW465" s="15"/>
      <c r="HX465" s="15"/>
      <c r="HY465" s="15"/>
      <c r="HZ465" s="15"/>
      <c r="IA465" s="15"/>
      <c r="IB465" s="15"/>
      <c r="IC465" s="15"/>
      <c r="ID465" s="15"/>
      <c r="IE465" s="15"/>
      <c r="IF465" s="15"/>
      <c r="IG465" s="15"/>
      <c r="IH465" s="15"/>
      <c r="II465" s="15"/>
      <c r="IJ465" s="15"/>
      <c r="IK465" s="15"/>
      <c r="IL465" s="15"/>
      <c r="IM465" s="15"/>
      <c r="IN465" s="15"/>
      <c r="IO465" s="15"/>
      <c r="IP465" s="15"/>
      <c r="IQ465" s="15"/>
      <c r="IR465" s="15"/>
      <c r="IS465" s="15"/>
      <c r="IT465" s="15"/>
      <c r="IU465" s="15"/>
      <c r="IV465" s="15"/>
    </row>
    <row r="466" spans="1:256" s="28" customFormat="1" ht="14.25" customHeight="1">
      <c r="A466" s="180"/>
      <c r="B466" s="181"/>
      <c r="C466" s="368"/>
      <c r="D466" s="369"/>
      <c r="E466" s="369"/>
      <c r="F466" s="69"/>
      <c r="G466" s="81"/>
      <c r="O466" s="80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  <c r="DX466" s="15"/>
      <c r="DY466" s="15"/>
      <c r="DZ466" s="15"/>
      <c r="EA466" s="15"/>
      <c r="EB466" s="15"/>
      <c r="EC466" s="15"/>
      <c r="ED466" s="15"/>
      <c r="EE466" s="15"/>
      <c r="EF466" s="15"/>
      <c r="EG466" s="15"/>
      <c r="EH466" s="15"/>
      <c r="EI466" s="15"/>
      <c r="EJ466" s="15"/>
      <c r="EK466" s="15"/>
      <c r="EL466" s="15"/>
      <c r="EM466" s="15"/>
      <c r="EN466" s="15"/>
      <c r="EO466" s="15"/>
      <c r="EP466" s="15"/>
      <c r="EQ466" s="15"/>
      <c r="ER466" s="15"/>
      <c r="ES466" s="15"/>
      <c r="ET466" s="15"/>
      <c r="EU466" s="15"/>
      <c r="EV466" s="15"/>
      <c r="EW466" s="15"/>
      <c r="EX466" s="15"/>
      <c r="EY466" s="15"/>
      <c r="EZ466" s="15"/>
      <c r="FA466" s="15"/>
      <c r="FB466" s="15"/>
      <c r="FC466" s="15"/>
      <c r="FD466" s="15"/>
      <c r="FE466" s="15"/>
      <c r="FF466" s="15"/>
      <c r="FG466" s="15"/>
      <c r="FH466" s="15"/>
      <c r="FI466" s="15"/>
      <c r="FJ466" s="15"/>
      <c r="FK466" s="15"/>
      <c r="FL466" s="15"/>
      <c r="FM466" s="15"/>
      <c r="FN466" s="15"/>
      <c r="FO466" s="15"/>
      <c r="FP466" s="15"/>
      <c r="FQ466" s="15"/>
      <c r="FR466" s="15"/>
      <c r="FS466" s="15"/>
      <c r="FT466" s="15"/>
      <c r="FU466" s="15"/>
      <c r="FV466" s="15"/>
      <c r="FW466" s="15"/>
      <c r="FX466" s="15"/>
      <c r="FY466" s="15"/>
      <c r="FZ466" s="15"/>
      <c r="GA466" s="15"/>
      <c r="GB466" s="15"/>
      <c r="GC466" s="15"/>
      <c r="GD466" s="15"/>
      <c r="GE466" s="15"/>
      <c r="GF466" s="15"/>
      <c r="GG466" s="15"/>
      <c r="GH466" s="15"/>
      <c r="GI466" s="15"/>
      <c r="GJ466" s="15"/>
      <c r="GK466" s="15"/>
      <c r="GL466" s="15"/>
      <c r="GM466" s="15"/>
      <c r="GN466" s="15"/>
      <c r="GO466" s="15"/>
      <c r="GP466" s="15"/>
      <c r="GQ466" s="15"/>
      <c r="GR466" s="15"/>
      <c r="GS466" s="15"/>
      <c r="GT466" s="15"/>
      <c r="GU466" s="15"/>
      <c r="GV466" s="15"/>
      <c r="GW466" s="15"/>
      <c r="GX466" s="15"/>
      <c r="GY466" s="15"/>
      <c r="GZ466" s="15"/>
      <c r="HA466" s="15"/>
      <c r="HB466" s="15"/>
      <c r="HC466" s="15"/>
      <c r="HD466" s="15"/>
      <c r="HE466" s="15"/>
      <c r="HF466" s="15"/>
      <c r="HG466" s="15"/>
      <c r="HH466" s="15"/>
      <c r="HI466" s="15"/>
      <c r="HJ466" s="15"/>
      <c r="HK466" s="15"/>
      <c r="HL466" s="15"/>
      <c r="HM466" s="15"/>
      <c r="HN466" s="15"/>
      <c r="HO466" s="15"/>
      <c r="HP466" s="15"/>
      <c r="HQ466" s="15"/>
      <c r="HR466" s="15"/>
      <c r="HS466" s="15"/>
      <c r="HT466" s="15"/>
      <c r="HU466" s="15"/>
      <c r="HV466" s="15"/>
      <c r="HW466" s="15"/>
      <c r="HX466" s="15"/>
      <c r="HY466" s="15"/>
      <c r="HZ466" s="15"/>
      <c r="IA466" s="15"/>
      <c r="IB466" s="15"/>
      <c r="IC466" s="15"/>
      <c r="ID466" s="15"/>
      <c r="IE466" s="15"/>
      <c r="IF466" s="15"/>
      <c r="IG466" s="15"/>
      <c r="IH466" s="15"/>
      <c r="II466" s="15"/>
      <c r="IJ466" s="15"/>
      <c r="IK466" s="15"/>
      <c r="IL466" s="15"/>
      <c r="IM466" s="15"/>
      <c r="IN466" s="15"/>
      <c r="IO466" s="15"/>
      <c r="IP466" s="15"/>
      <c r="IQ466" s="15"/>
      <c r="IR466" s="15"/>
      <c r="IS466" s="15"/>
      <c r="IT466" s="15"/>
      <c r="IU466" s="15"/>
      <c r="IV466" s="15"/>
    </row>
    <row r="467" spans="1:7" ht="25.5" customHeight="1">
      <c r="A467" s="7" t="s">
        <v>1006</v>
      </c>
      <c r="B467" s="7" t="s">
        <v>1007</v>
      </c>
      <c r="C467" s="5" t="s">
        <v>1008</v>
      </c>
      <c r="D467" s="51" t="s">
        <v>50</v>
      </c>
      <c r="E467" s="58" t="s">
        <v>52</v>
      </c>
      <c r="F467" s="5" t="s">
        <v>978</v>
      </c>
      <c r="G467" s="50" t="s">
        <v>53</v>
      </c>
    </row>
    <row r="468" spans="1:7" ht="15" customHeight="1">
      <c r="A468" s="145" t="s">
        <v>1</v>
      </c>
      <c r="B468" s="141">
        <v>6330</v>
      </c>
      <c r="C468" s="132" t="s">
        <v>713</v>
      </c>
      <c r="D468" s="422">
        <v>190</v>
      </c>
      <c r="E468" s="172">
        <v>190</v>
      </c>
      <c r="F468" s="332">
        <v>143</v>
      </c>
      <c r="G468" s="173">
        <f>F468/E468*100</f>
        <v>75.26315789473685</v>
      </c>
    </row>
    <row r="469" spans="1:7" s="196" customFormat="1" ht="14.25" customHeight="1">
      <c r="A469" s="16"/>
      <c r="B469" s="67"/>
      <c r="C469" s="201"/>
      <c r="D469" s="202"/>
      <c r="E469" s="203"/>
      <c r="F469" s="204"/>
      <c r="G469" s="257"/>
    </row>
    <row r="470" spans="1:256" s="28" customFormat="1" ht="14.25" customHeight="1">
      <c r="A470" s="206"/>
      <c r="B470" s="216"/>
      <c r="C470" s="215" t="s">
        <v>717</v>
      </c>
      <c r="D470" s="207">
        <f>D459+D465+D468</f>
        <v>41305</v>
      </c>
      <c r="E470" s="207">
        <f>E459+E465+E468</f>
        <v>39766</v>
      </c>
      <c r="F470" s="207">
        <f>F459+F465+F468</f>
        <v>23202</v>
      </c>
      <c r="G470" s="220">
        <f>F470/E470*100</f>
        <v>58.34632600714178</v>
      </c>
      <c r="O470" s="80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  <c r="DX470" s="15"/>
      <c r="DY470" s="15"/>
      <c r="DZ470" s="15"/>
      <c r="EA470" s="15"/>
      <c r="EB470" s="15"/>
      <c r="EC470" s="15"/>
      <c r="ED470" s="15"/>
      <c r="EE470" s="15"/>
      <c r="EF470" s="15"/>
      <c r="EG470" s="15"/>
      <c r="EH470" s="15"/>
      <c r="EI470" s="15"/>
      <c r="EJ470" s="15"/>
      <c r="EK470" s="15"/>
      <c r="EL470" s="15"/>
      <c r="EM470" s="15"/>
      <c r="EN470" s="15"/>
      <c r="EO470" s="15"/>
      <c r="EP470" s="15"/>
      <c r="EQ470" s="15"/>
      <c r="ER470" s="15"/>
      <c r="ES470" s="15"/>
      <c r="ET470" s="15"/>
      <c r="EU470" s="15"/>
      <c r="EV470" s="15"/>
      <c r="EW470" s="15"/>
      <c r="EX470" s="15"/>
      <c r="EY470" s="15"/>
      <c r="EZ470" s="15"/>
      <c r="FA470" s="15"/>
      <c r="FB470" s="15"/>
      <c r="FC470" s="15"/>
      <c r="FD470" s="15"/>
      <c r="FE470" s="15"/>
      <c r="FF470" s="15"/>
      <c r="FG470" s="15"/>
      <c r="FH470" s="15"/>
      <c r="FI470" s="15"/>
      <c r="FJ470" s="15"/>
      <c r="FK470" s="15"/>
      <c r="FL470" s="15"/>
      <c r="FM470" s="15"/>
      <c r="FN470" s="15"/>
      <c r="FO470" s="15"/>
      <c r="FP470" s="15"/>
      <c r="FQ470" s="15"/>
      <c r="FR470" s="15"/>
      <c r="FS470" s="15"/>
      <c r="FT470" s="15"/>
      <c r="FU470" s="15"/>
      <c r="FV470" s="15"/>
      <c r="FW470" s="15"/>
      <c r="FX470" s="15"/>
      <c r="FY470" s="15"/>
      <c r="FZ470" s="15"/>
      <c r="GA470" s="15"/>
      <c r="GB470" s="15"/>
      <c r="GC470" s="15"/>
      <c r="GD470" s="15"/>
      <c r="GE470" s="15"/>
      <c r="GF470" s="15"/>
      <c r="GG470" s="15"/>
      <c r="GH470" s="15"/>
      <c r="GI470" s="15"/>
      <c r="GJ470" s="15"/>
      <c r="GK470" s="15"/>
      <c r="GL470" s="15"/>
      <c r="GM470" s="15"/>
      <c r="GN470" s="15"/>
      <c r="GO470" s="15"/>
      <c r="GP470" s="15"/>
      <c r="GQ470" s="15"/>
      <c r="GR470" s="15"/>
      <c r="GS470" s="15"/>
      <c r="GT470" s="15"/>
      <c r="GU470" s="15"/>
      <c r="GV470" s="15"/>
      <c r="GW470" s="15"/>
      <c r="GX470" s="15"/>
      <c r="GY470" s="15"/>
      <c r="GZ470" s="15"/>
      <c r="HA470" s="15"/>
      <c r="HB470" s="15"/>
      <c r="HC470" s="15"/>
      <c r="HD470" s="15"/>
      <c r="HE470" s="15"/>
      <c r="HF470" s="15"/>
      <c r="HG470" s="15"/>
      <c r="HH470" s="15"/>
      <c r="HI470" s="15"/>
      <c r="HJ470" s="15"/>
      <c r="HK470" s="15"/>
      <c r="HL470" s="15"/>
      <c r="HM470" s="15"/>
      <c r="HN470" s="15"/>
      <c r="HO470" s="15"/>
      <c r="HP470" s="15"/>
      <c r="HQ470" s="15"/>
      <c r="HR470" s="15"/>
      <c r="HS470" s="15"/>
      <c r="HT470" s="15"/>
      <c r="HU470" s="15"/>
      <c r="HV470" s="15"/>
      <c r="HW470" s="15"/>
      <c r="HX470" s="15"/>
      <c r="HY470" s="15"/>
      <c r="HZ470" s="15"/>
      <c r="IA470" s="15"/>
      <c r="IB470" s="15"/>
      <c r="IC470" s="15"/>
      <c r="ID470" s="15"/>
      <c r="IE470" s="15"/>
      <c r="IF470" s="15"/>
      <c r="IG470" s="15"/>
      <c r="IH470" s="15"/>
      <c r="II470" s="15"/>
      <c r="IJ470" s="15"/>
      <c r="IK470" s="15"/>
      <c r="IL470" s="15"/>
      <c r="IM470" s="15"/>
      <c r="IN470" s="15"/>
      <c r="IO470" s="15"/>
      <c r="IP470" s="15"/>
      <c r="IQ470" s="15"/>
      <c r="IR470" s="15"/>
      <c r="IS470" s="15"/>
      <c r="IT470" s="15"/>
      <c r="IU470" s="15"/>
      <c r="IV470" s="15"/>
    </row>
    <row r="471" spans="1:7" s="196" customFormat="1" ht="14.25" customHeight="1">
      <c r="A471" s="16"/>
      <c r="B471" s="67"/>
      <c r="C471" s="201"/>
      <c r="D471" s="202"/>
      <c r="E471" s="203"/>
      <c r="F471" s="204"/>
      <c r="G471" s="257"/>
    </row>
    <row r="472" spans="1:6" s="196" customFormat="1" ht="14.25" customHeight="1">
      <c r="A472" s="829" t="s">
        <v>718</v>
      </c>
      <c r="B472" s="811"/>
      <c r="C472" s="811"/>
      <c r="D472" s="830"/>
      <c r="E472" s="830"/>
      <c r="F472" s="288"/>
    </row>
    <row r="473" spans="1:6" s="196" customFormat="1" ht="11.25" customHeight="1">
      <c r="A473" s="42"/>
      <c r="B473" s="20"/>
      <c r="C473" s="20"/>
      <c r="D473" s="348"/>
      <c r="E473" s="348"/>
      <c r="F473" s="288"/>
    </row>
    <row r="474" spans="1:256" s="28" customFormat="1" ht="25.5" customHeight="1">
      <c r="A474" s="7" t="s">
        <v>1006</v>
      </c>
      <c r="B474" s="7" t="s">
        <v>1007</v>
      </c>
      <c r="C474" s="5" t="s">
        <v>1008</v>
      </c>
      <c r="D474" s="51" t="s">
        <v>50</v>
      </c>
      <c r="E474" s="58" t="s">
        <v>52</v>
      </c>
      <c r="F474" s="5" t="s">
        <v>978</v>
      </c>
      <c r="G474" s="50" t="s">
        <v>53</v>
      </c>
      <c r="O474" s="80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  <c r="DX474" s="15"/>
      <c r="DY474" s="15"/>
      <c r="DZ474" s="15"/>
      <c r="EA474" s="15"/>
      <c r="EB474" s="15"/>
      <c r="EC474" s="15"/>
      <c r="ED474" s="15"/>
      <c r="EE474" s="15"/>
      <c r="EF474" s="15"/>
      <c r="EG474" s="15"/>
      <c r="EH474" s="15"/>
      <c r="EI474" s="15"/>
      <c r="EJ474" s="15"/>
      <c r="EK474" s="15"/>
      <c r="EL474" s="15"/>
      <c r="EM474" s="15"/>
      <c r="EN474" s="15"/>
      <c r="EO474" s="15"/>
      <c r="EP474" s="15"/>
      <c r="EQ474" s="15"/>
      <c r="ER474" s="15"/>
      <c r="ES474" s="15"/>
      <c r="ET474" s="15"/>
      <c r="EU474" s="15"/>
      <c r="EV474" s="15"/>
      <c r="EW474" s="15"/>
      <c r="EX474" s="15"/>
      <c r="EY474" s="15"/>
      <c r="EZ474" s="15"/>
      <c r="FA474" s="15"/>
      <c r="FB474" s="15"/>
      <c r="FC474" s="15"/>
      <c r="FD474" s="15"/>
      <c r="FE474" s="15"/>
      <c r="FF474" s="15"/>
      <c r="FG474" s="15"/>
      <c r="FH474" s="15"/>
      <c r="FI474" s="15"/>
      <c r="FJ474" s="15"/>
      <c r="FK474" s="15"/>
      <c r="FL474" s="15"/>
      <c r="FM474" s="15"/>
      <c r="FN474" s="15"/>
      <c r="FO474" s="15"/>
      <c r="FP474" s="15"/>
      <c r="FQ474" s="15"/>
      <c r="FR474" s="15"/>
      <c r="FS474" s="15"/>
      <c r="FT474" s="15"/>
      <c r="FU474" s="15"/>
      <c r="FV474" s="15"/>
      <c r="FW474" s="15"/>
      <c r="FX474" s="15"/>
      <c r="FY474" s="15"/>
      <c r="FZ474" s="15"/>
      <c r="GA474" s="15"/>
      <c r="GB474" s="15"/>
      <c r="GC474" s="15"/>
      <c r="GD474" s="15"/>
      <c r="GE474" s="15"/>
      <c r="GF474" s="15"/>
      <c r="GG474" s="15"/>
      <c r="GH474" s="15"/>
      <c r="GI474" s="15"/>
      <c r="GJ474" s="15"/>
      <c r="GK474" s="15"/>
      <c r="GL474" s="15"/>
      <c r="GM474" s="15"/>
      <c r="GN474" s="15"/>
      <c r="GO474" s="15"/>
      <c r="GP474" s="15"/>
      <c r="GQ474" s="15"/>
      <c r="GR474" s="15"/>
      <c r="GS474" s="15"/>
      <c r="GT474" s="15"/>
      <c r="GU474" s="15"/>
      <c r="GV474" s="15"/>
      <c r="GW474" s="15"/>
      <c r="GX474" s="15"/>
      <c r="GY474" s="15"/>
      <c r="GZ474" s="15"/>
      <c r="HA474" s="15"/>
      <c r="HB474" s="15"/>
      <c r="HC474" s="15"/>
      <c r="HD474" s="15"/>
      <c r="HE474" s="15"/>
      <c r="HF474" s="15"/>
      <c r="HG474" s="15"/>
      <c r="HH474" s="15"/>
      <c r="HI474" s="15"/>
      <c r="HJ474" s="15"/>
      <c r="HK474" s="15"/>
      <c r="HL474" s="15"/>
      <c r="HM474" s="15"/>
      <c r="HN474" s="15"/>
      <c r="HO474" s="15"/>
      <c r="HP474" s="15"/>
      <c r="HQ474" s="15"/>
      <c r="HR474" s="15"/>
      <c r="HS474" s="15"/>
      <c r="HT474" s="15"/>
      <c r="HU474" s="15"/>
      <c r="HV474" s="15"/>
      <c r="HW474" s="15"/>
      <c r="HX474" s="15"/>
      <c r="HY474" s="15"/>
      <c r="HZ474" s="15"/>
      <c r="IA474" s="15"/>
      <c r="IB474" s="15"/>
      <c r="IC474" s="15"/>
      <c r="ID474" s="15"/>
      <c r="IE474" s="15"/>
      <c r="IF474" s="15"/>
      <c r="IG474" s="15"/>
      <c r="IH474" s="15"/>
      <c r="II474" s="15"/>
      <c r="IJ474" s="15"/>
      <c r="IK474" s="15"/>
      <c r="IL474" s="15"/>
      <c r="IM474" s="15"/>
      <c r="IN474" s="15"/>
      <c r="IO474" s="15"/>
      <c r="IP474" s="15"/>
      <c r="IQ474" s="15"/>
      <c r="IR474" s="15"/>
      <c r="IS474" s="15"/>
      <c r="IT474" s="15"/>
      <c r="IU474" s="15"/>
      <c r="IV474" s="15"/>
    </row>
    <row r="475" spans="1:256" s="28" customFormat="1" ht="38.25" customHeight="1">
      <c r="A475" s="145" t="s">
        <v>1120</v>
      </c>
      <c r="B475" s="141" t="s">
        <v>534</v>
      </c>
      <c r="C475" s="132" t="s">
        <v>701</v>
      </c>
      <c r="D475" s="422">
        <v>5150</v>
      </c>
      <c r="E475" s="172">
        <v>5150</v>
      </c>
      <c r="F475" s="332">
        <v>4179</v>
      </c>
      <c r="G475" s="173">
        <f>F475/E475*100</f>
        <v>81.14563106796116</v>
      </c>
      <c r="O475" s="80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  <c r="DX475" s="15"/>
      <c r="DY475" s="15"/>
      <c r="DZ475" s="15"/>
      <c r="EA475" s="15"/>
      <c r="EB475" s="15"/>
      <c r="EC475" s="15"/>
      <c r="ED475" s="15"/>
      <c r="EE475" s="15"/>
      <c r="EF475" s="15"/>
      <c r="EG475" s="15"/>
      <c r="EH475" s="15"/>
      <c r="EI475" s="15"/>
      <c r="EJ475" s="15"/>
      <c r="EK475" s="15"/>
      <c r="EL475" s="15"/>
      <c r="EM475" s="15"/>
      <c r="EN475" s="15"/>
      <c r="EO475" s="15"/>
      <c r="EP475" s="15"/>
      <c r="EQ475" s="15"/>
      <c r="ER475" s="15"/>
      <c r="ES475" s="15"/>
      <c r="ET475" s="15"/>
      <c r="EU475" s="15"/>
      <c r="EV475" s="15"/>
      <c r="EW475" s="15"/>
      <c r="EX475" s="15"/>
      <c r="EY475" s="15"/>
      <c r="EZ475" s="15"/>
      <c r="FA475" s="15"/>
      <c r="FB475" s="15"/>
      <c r="FC475" s="15"/>
      <c r="FD475" s="15"/>
      <c r="FE475" s="15"/>
      <c r="FF475" s="15"/>
      <c r="FG475" s="15"/>
      <c r="FH475" s="15"/>
      <c r="FI475" s="15"/>
      <c r="FJ475" s="15"/>
      <c r="FK475" s="15"/>
      <c r="FL475" s="15"/>
      <c r="FM475" s="15"/>
      <c r="FN475" s="15"/>
      <c r="FO475" s="15"/>
      <c r="FP475" s="15"/>
      <c r="FQ475" s="15"/>
      <c r="FR475" s="15"/>
      <c r="FS475" s="15"/>
      <c r="FT475" s="15"/>
      <c r="FU475" s="15"/>
      <c r="FV475" s="15"/>
      <c r="FW475" s="15"/>
      <c r="FX475" s="15"/>
      <c r="FY475" s="15"/>
      <c r="FZ475" s="15"/>
      <c r="GA475" s="15"/>
      <c r="GB475" s="15"/>
      <c r="GC475" s="15"/>
      <c r="GD475" s="15"/>
      <c r="GE475" s="15"/>
      <c r="GF475" s="15"/>
      <c r="GG475" s="15"/>
      <c r="GH475" s="15"/>
      <c r="GI475" s="15"/>
      <c r="GJ475" s="15"/>
      <c r="GK475" s="15"/>
      <c r="GL475" s="15"/>
      <c r="GM475" s="15"/>
      <c r="GN475" s="15"/>
      <c r="GO475" s="15"/>
      <c r="GP475" s="15"/>
      <c r="GQ475" s="15"/>
      <c r="GR475" s="15"/>
      <c r="GS475" s="15"/>
      <c r="GT475" s="15"/>
      <c r="GU475" s="15"/>
      <c r="GV475" s="15"/>
      <c r="GW475" s="15"/>
      <c r="GX475" s="15"/>
      <c r="GY475" s="15"/>
      <c r="GZ475" s="15"/>
      <c r="HA475" s="15"/>
      <c r="HB475" s="15"/>
      <c r="HC475" s="15"/>
      <c r="HD475" s="15"/>
      <c r="HE475" s="15"/>
      <c r="HF475" s="15"/>
      <c r="HG475" s="15"/>
      <c r="HH475" s="15"/>
      <c r="HI475" s="15"/>
      <c r="HJ475" s="15"/>
      <c r="HK475" s="15"/>
      <c r="HL475" s="15"/>
      <c r="HM475" s="15"/>
      <c r="HN475" s="15"/>
      <c r="HO475" s="15"/>
      <c r="HP475" s="15"/>
      <c r="HQ475" s="15"/>
      <c r="HR475" s="15"/>
      <c r="HS475" s="15"/>
      <c r="HT475" s="15"/>
      <c r="HU475" s="15"/>
      <c r="HV475" s="15"/>
      <c r="HW475" s="15"/>
      <c r="HX475" s="15"/>
      <c r="HY475" s="15"/>
      <c r="HZ475" s="15"/>
      <c r="IA475" s="15"/>
      <c r="IB475" s="15"/>
      <c r="IC475" s="15"/>
      <c r="ID475" s="15"/>
      <c r="IE475" s="15"/>
      <c r="IF475" s="15"/>
      <c r="IG475" s="15"/>
      <c r="IH475" s="15"/>
      <c r="II475" s="15"/>
      <c r="IJ475" s="15"/>
      <c r="IK475" s="15"/>
      <c r="IL475" s="15"/>
      <c r="IM475" s="15"/>
      <c r="IN475" s="15"/>
      <c r="IO475" s="15"/>
      <c r="IP475" s="15"/>
      <c r="IQ475" s="15"/>
      <c r="IR475" s="15"/>
      <c r="IS475" s="15"/>
      <c r="IT475" s="15"/>
      <c r="IU475" s="15"/>
      <c r="IV475" s="15"/>
    </row>
    <row r="476" spans="1:256" s="28" customFormat="1" ht="15" customHeight="1">
      <c r="A476" s="145" t="s">
        <v>1120</v>
      </c>
      <c r="B476" s="141" t="s">
        <v>534</v>
      </c>
      <c r="C476" s="132" t="s">
        <v>513</v>
      </c>
      <c r="D476" s="422">
        <v>0</v>
      </c>
      <c r="E476" s="172">
        <v>716</v>
      </c>
      <c r="F476" s="332">
        <v>610</v>
      </c>
      <c r="G476" s="173">
        <f>F476/E476*100</f>
        <v>85.19553072625699</v>
      </c>
      <c r="O476" s="80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  <c r="DX476" s="15"/>
      <c r="DY476" s="15"/>
      <c r="DZ476" s="15"/>
      <c r="EA476" s="15"/>
      <c r="EB476" s="15"/>
      <c r="EC476" s="15"/>
      <c r="ED476" s="15"/>
      <c r="EE476" s="15"/>
      <c r="EF476" s="15"/>
      <c r="EG476" s="15"/>
      <c r="EH476" s="15"/>
      <c r="EI476" s="15"/>
      <c r="EJ476" s="15"/>
      <c r="EK476" s="15"/>
      <c r="EL476" s="15"/>
      <c r="EM476" s="15"/>
      <c r="EN476" s="15"/>
      <c r="EO476" s="15"/>
      <c r="EP476" s="15"/>
      <c r="EQ476" s="15"/>
      <c r="ER476" s="15"/>
      <c r="ES476" s="15"/>
      <c r="ET476" s="15"/>
      <c r="EU476" s="15"/>
      <c r="EV476" s="15"/>
      <c r="EW476" s="15"/>
      <c r="EX476" s="15"/>
      <c r="EY476" s="15"/>
      <c r="EZ476" s="15"/>
      <c r="FA476" s="15"/>
      <c r="FB476" s="15"/>
      <c r="FC476" s="15"/>
      <c r="FD476" s="15"/>
      <c r="FE476" s="15"/>
      <c r="FF476" s="15"/>
      <c r="FG476" s="15"/>
      <c r="FH476" s="15"/>
      <c r="FI476" s="15"/>
      <c r="FJ476" s="15"/>
      <c r="FK476" s="15"/>
      <c r="FL476" s="15"/>
      <c r="FM476" s="15"/>
      <c r="FN476" s="15"/>
      <c r="FO476" s="15"/>
      <c r="FP476" s="15"/>
      <c r="FQ476" s="15"/>
      <c r="FR476" s="15"/>
      <c r="FS476" s="15"/>
      <c r="FT476" s="15"/>
      <c r="FU476" s="15"/>
      <c r="FV476" s="15"/>
      <c r="FW476" s="15"/>
      <c r="FX476" s="15"/>
      <c r="FY476" s="15"/>
      <c r="FZ476" s="15"/>
      <c r="GA476" s="15"/>
      <c r="GB476" s="15"/>
      <c r="GC476" s="15"/>
      <c r="GD476" s="15"/>
      <c r="GE476" s="15"/>
      <c r="GF476" s="15"/>
      <c r="GG476" s="15"/>
      <c r="GH476" s="15"/>
      <c r="GI476" s="15"/>
      <c r="GJ476" s="15"/>
      <c r="GK476" s="15"/>
      <c r="GL476" s="15"/>
      <c r="GM476" s="15"/>
      <c r="GN476" s="15"/>
      <c r="GO476" s="15"/>
      <c r="GP476" s="15"/>
      <c r="GQ476" s="15"/>
      <c r="GR476" s="15"/>
      <c r="GS476" s="15"/>
      <c r="GT476" s="15"/>
      <c r="GU476" s="15"/>
      <c r="GV476" s="15"/>
      <c r="GW476" s="15"/>
      <c r="GX476" s="15"/>
      <c r="GY476" s="15"/>
      <c r="GZ476" s="15"/>
      <c r="HA476" s="15"/>
      <c r="HB476" s="15"/>
      <c r="HC476" s="15"/>
      <c r="HD476" s="15"/>
      <c r="HE476" s="15"/>
      <c r="HF476" s="15"/>
      <c r="HG476" s="15"/>
      <c r="HH476" s="15"/>
      <c r="HI476" s="15"/>
      <c r="HJ476" s="15"/>
      <c r="HK476" s="15"/>
      <c r="HL476" s="15"/>
      <c r="HM476" s="15"/>
      <c r="HN476" s="15"/>
      <c r="HO476" s="15"/>
      <c r="HP476" s="15"/>
      <c r="HQ476" s="15"/>
      <c r="HR476" s="15"/>
      <c r="HS476" s="15"/>
      <c r="HT476" s="15"/>
      <c r="HU476" s="15"/>
      <c r="HV476" s="15"/>
      <c r="HW476" s="15"/>
      <c r="HX476" s="15"/>
      <c r="HY476" s="15"/>
      <c r="HZ476" s="15"/>
      <c r="IA476" s="15"/>
      <c r="IB476" s="15"/>
      <c r="IC476" s="15"/>
      <c r="ID476" s="15"/>
      <c r="IE476" s="15"/>
      <c r="IF476" s="15"/>
      <c r="IG476" s="15"/>
      <c r="IH476" s="15"/>
      <c r="II476" s="15"/>
      <c r="IJ476" s="15"/>
      <c r="IK476" s="15"/>
      <c r="IL476" s="15"/>
      <c r="IM476" s="15"/>
      <c r="IN476" s="15"/>
      <c r="IO476" s="15"/>
      <c r="IP476" s="15"/>
      <c r="IQ476" s="15"/>
      <c r="IR476" s="15"/>
      <c r="IS476" s="15"/>
      <c r="IT476" s="15"/>
      <c r="IU476" s="15"/>
      <c r="IV476" s="15"/>
    </row>
    <row r="477" spans="1:256" s="28" customFormat="1" ht="14.25" customHeight="1">
      <c r="A477" s="197"/>
      <c r="B477" s="214"/>
      <c r="C477" s="213" t="s">
        <v>723</v>
      </c>
      <c r="D477" s="200">
        <f>SUM(D475:D476)</f>
        <v>5150</v>
      </c>
      <c r="E477" s="200">
        <f>SUM(E475:E476)</f>
        <v>5866</v>
      </c>
      <c r="F477" s="230">
        <f>SUM(F475:F476)</f>
        <v>4789</v>
      </c>
      <c r="G477" s="228">
        <f>F477/E477*100</f>
        <v>81.63995908625981</v>
      </c>
      <c r="O477" s="80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  <c r="DX477" s="15"/>
      <c r="DY477" s="15"/>
      <c r="DZ477" s="15"/>
      <c r="EA477" s="15"/>
      <c r="EB477" s="15"/>
      <c r="EC477" s="15"/>
      <c r="ED477" s="15"/>
      <c r="EE477" s="15"/>
      <c r="EF477" s="15"/>
      <c r="EG477" s="15"/>
      <c r="EH477" s="15"/>
      <c r="EI477" s="15"/>
      <c r="EJ477" s="15"/>
      <c r="EK477" s="15"/>
      <c r="EL477" s="15"/>
      <c r="EM477" s="15"/>
      <c r="EN477" s="15"/>
      <c r="EO477" s="15"/>
      <c r="EP477" s="15"/>
      <c r="EQ477" s="15"/>
      <c r="ER477" s="15"/>
      <c r="ES477" s="15"/>
      <c r="ET477" s="15"/>
      <c r="EU477" s="15"/>
      <c r="EV477" s="15"/>
      <c r="EW477" s="15"/>
      <c r="EX477" s="15"/>
      <c r="EY477" s="15"/>
      <c r="EZ477" s="15"/>
      <c r="FA477" s="15"/>
      <c r="FB477" s="15"/>
      <c r="FC477" s="15"/>
      <c r="FD477" s="15"/>
      <c r="FE477" s="15"/>
      <c r="FF477" s="15"/>
      <c r="FG477" s="15"/>
      <c r="FH477" s="15"/>
      <c r="FI477" s="15"/>
      <c r="FJ477" s="15"/>
      <c r="FK477" s="15"/>
      <c r="FL477" s="15"/>
      <c r="FM477" s="15"/>
      <c r="FN477" s="15"/>
      <c r="FO477" s="15"/>
      <c r="FP477" s="15"/>
      <c r="FQ477" s="15"/>
      <c r="FR477" s="15"/>
      <c r="FS477" s="15"/>
      <c r="FT477" s="15"/>
      <c r="FU477" s="15"/>
      <c r="FV477" s="15"/>
      <c r="FW477" s="15"/>
      <c r="FX477" s="15"/>
      <c r="FY477" s="15"/>
      <c r="FZ477" s="15"/>
      <c r="GA477" s="15"/>
      <c r="GB477" s="15"/>
      <c r="GC477" s="15"/>
      <c r="GD477" s="15"/>
      <c r="GE477" s="15"/>
      <c r="GF477" s="15"/>
      <c r="GG477" s="15"/>
      <c r="GH477" s="15"/>
      <c r="GI477" s="15"/>
      <c r="GJ477" s="15"/>
      <c r="GK477" s="15"/>
      <c r="GL477" s="15"/>
      <c r="GM477" s="15"/>
      <c r="GN477" s="15"/>
      <c r="GO477" s="15"/>
      <c r="GP477" s="15"/>
      <c r="GQ477" s="15"/>
      <c r="GR477" s="15"/>
      <c r="GS477" s="15"/>
      <c r="GT477" s="15"/>
      <c r="GU477" s="15"/>
      <c r="GV477" s="15"/>
      <c r="GW477" s="15"/>
      <c r="GX477" s="15"/>
      <c r="GY477" s="15"/>
      <c r="GZ477" s="15"/>
      <c r="HA477" s="15"/>
      <c r="HB477" s="15"/>
      <c r="HC477" s="15"/>
      <c r="HD477" s="15"/>
      <c r="HE477" s="15"/>
      <c r="HF477" s="15"/>
      <c r="HG477" s="15"/>
      <c r="HH477" s="15"/>
      <c r="HI477" s="15"/>
      <c r="HJ477" s="15"/>
      <c r="HK477" s="15"/>
      <c r="HL477" s="15"/>
      <c r="HM477" s="15"/>
      <c r="HN477" s="15"/>
      <c r="HO477" s="15"/>
      <c r="HP477" s="15"/>
      <c r="HQ477" s="15"/>
      <c r="HR477" s="15"/>
      <c r="HS477" s="15"/>
      <c r="HT477" s="15"/>
      <c r="HU477" s="15"/>
      <c r="HV477" s="15"/>
      <c r="HW477" s="15"/>
      <c r="HX477" s="15"/>
      <c r="HY477" s="15"/>
      <c r="HZ477" s="15"/>
      <c r="IA477" s="15"/>
      <c r="IB477" s="15"/>
      <c r="IC477" s="15"/>
      <c r="ID477" s="15"/>
      <c r="IE477" s="15"/>
      <c r="IF477" s="15"/>
      <c r="IG477" s="15"/>
      <c r="IH477" s="15"/>
      <c r="II477" s="15"/>
      <c r="IJ477" s="15"/>
      <c r="IK477" s="15"/>
      <c r="IL477" s="15"/>
      <c r="IM477" s="15"/>
      <c r="IN477" s="15"/>
      <c r="IO477" s="15"/>
      <c r="IP477" s="15"/>
      <c r="IQ477" s="15"/>
      <c r="IR477" s="15"/>
      <c r="IS477" s="15"/>
      <c r="IT477" s="15"/>
      <c r="IU477" s="15"/>
      <c r="IV477" s="15"/>
    </row>
    <row r="478" spans="1:6" s="196" customFormat="1" ht="10.5" customHeight="1">
      <c r="A478" s="42"/>
      <c r="B478" s="20"/>
      <c r="C478" s="20"/>
      <c r="D478" s="348"/>
      <c r="E478" s="348"/>
      <c r="F478" s="288"/>
    </row>
    <row r="479" spans="1:6" s="196" customFormat="1" ht="14.25" customHeight="1">
      <c r="A479" s="829" t="s">
        <v>1042</v>
      </c>
      <c r="B479" s="831"/>
      <c r="C479" s="831"/>
      <c r="D479" s="348"/>
      <c r="E479" s="348"/>
      <c r="F479" s="288"/>
    </row>
    <row r="480" spans="1:6" s="196" customFormat="1" ht="10.5" customHeight="1">
      <c r="A480" s="521"/>
      <c r="B480" s="522"/>
      <c r="C480" s="522"/>
      <c r="D480" s="348"/>
      <c r="E480" s="348"/>
      <c r="F480" s="288"/>
    </row>
    <row r="481" spans="1:7" ht="24.75" customHeight="1">
      <c r="A481" s="7" t="s">
        <v>1006</v>
      </c>
      <c r="B481" s="7" t="s">
        <v>1007</v>
      </c>
      <c r="C481" s="5" t="s">
        <v>1008</v>
      </c>
      <c r="D481" s="51" t="s">
        <v>50</v>
      </c>
      <c r="E481" s="58" t="s">
        <v>52</v>
      </c>
      <c r="F481" s="5" t="s">
        <v>978</v>
      </c>
      <c r="G481" s="50" t="s">
        <v>53</v>
      </c>
    </row>
    <row r="482" spans="1:7" ht="25.5">
      <c r="A482" s="145">
        <v>14</v>
      </c>
      <c r="B482" s="141">
        <v>3636</v>
      </c>
      <c r="C482" s="132" t="s">
        <v>1043</v>
      </c>
      <c r="D482" s="172">
        <v>175</v>
      </c>
      <c r="E482" s="172">
        <v>175</v>
      </c>
      <c r="F482" s="332">
        <v>0</v>
      </c>
      <c r="G482" s="173">
        <f>F482/E482*100</f>
        <v>0</v>
      </c>
    </row>
    <row r="483" spans="1:7" ht="25.5">
      <c r="A483" s="145" t="s">
        <v>531</v>
      </c>
      <c r="B483" s="141">
        <v>6171</v>
      </c>
      <c r="C483" s="132" t="s">
        <v>1044</v>
      </c>
      <c r="D483" s="172">
        <v>525</v>
      </c>
      <c r="E483" s="172">
        <v>525</v>
      </c>
      <c r="F483" s="332">
        <v>0</v>
      </c>
      <c r="G483" s="173">
        <f>F483/E483*100</f>
        <v>0</v>
      </c>
    </row>
    <row r="484" spans="1:256" s="119" customFormat="1" ht="12.75">
      <c r="A484" s="16"/>
      <c r="B484" s="67"/>
      <c r="C484" s="68"/>
      <c r="D484" s="69"/>
      <c r="E484" s="70"/>
      <c r="F484" s="53"/>
      <c r="G484" s="260"/>
      <c r="H484" s="123"/>
      <c r="I484" s="28"/>
      <c r="J484" s="28"/>
      <c r="K484" s="28"/>
      <c r="L484" s="28"/>
      <c r="M484" s="28"/>
      <c r="N484" s="28"/>
      <c r="O484" s="80"/>
      <c r="P484" s="80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  <c r="DX484" s="15"/>
      <c r="DY484" s="15"/>
      <c r="DZ484" s="15"/>
      <c r="EA484" s="15"/>
      <c r="EB484" s="15"/>
      <c r="EC484" s="15"/>
      <c r="ED484" s="15"/>
      <c r="EE484" s="15"/>
      <c r="EF484" s="15"/>
      <c r="EG484" s="15"/>
      <c r="EH484" s="15"/>
      <c r="EI484" s="15"/>
      <c r="EJ484" s="15"/>
      <c r="EK484" s="15"/>
      <c r="EL484" s="15"/>
      <c r="EM484" s="15"/>
      <c r="EN484" s="15"/>
      <c r="EO484" s="15"/>
      <c r="EP484" s="15"/>
      <c r="EQ484" s="15"/>
      <c r="ER484" s="15"/>
      <c r="ES484" s="15"/>
      <c r="ET484" s="15"/>
      <c r="EU484" s="15"/>
      <c r="EV484" s="15"/>
      <c r="EW484" s="15"/>
      <c r="EX484" s="15"/>
      <c r="EY484" s="15"/>
      <c r="EZ484" s="15"/>
      <c r="FA484" s="15"/>
      <c r="FB484" s="15"/>
      <c r="FC484" s="15"/>
      <c r="FD484" s="15"/>
      <c r="FE484" s="15"/>
      <c r="FF484" s="15"/>
      <c r="FG484" s="15"/>
      <c r="FH484" s="15"/>
      <c r="FI484" s="15"/>
      <c r="FJ484" s="15"/>
      <c r="FK484" s="15"/>
      <c r="FL484" s="15"/>
      <c r="FM484" s="15"/>
      <c r="FN484" s="15"/>
      <c r="FO484" s="15"/>
      <c r="FP484" s="15"/>
      <c r="FQ484" s="15"/>
      <c r="FR484" s="15"/>
      <c r="FS484" s="15"/>
      <c r="FT484" s="15"/>
      <c r="FU484" s="15"/>
      <c r="FV484" s="15"/>
      <c r="FW484" s="15"/>
      <c r="FX484" s="15"/>
      <c r="FY484" s="15"/>
      <c r="FZ484" s="15"/>
      <c r="GA484" s="15"/>
      <c r="GB484" s="15"/>
      <c r="GC484" s="15"/>
      <c r="GD484" s="15"/>
      <c r="GE484" s="15"/>
      <c r="GF484" s="15"/>
      <c r="GG484" s="15"/>
      <c r="GH484" s="15"/>
      <c r="GI484" s="15"/>
      <c r="GJ484" s="15"/>
      <c r="GK484" s="15"/>
      <c r="GL484" s="15"/>
      <c r="GM484" s="15"/>
      <c r="GN484" s="15"/>
      <c r="GO484" s="15"/>
      <c r="GP484" s="15"/>
      <c r="GQ484" s="15"/>
      <c r="GR484" s="15"/>
      <c r="GS484" s="15"/>
      <c r="GT484" s="15"/>
      <c r="GU484" s="15"/>
      <c r="GV484" s="15"/>
      <c r="GW484" s="15"/>
      <c r="GX484" s="15"/>
      <c r="GY484" s="15"/>
      <c r="GZ484" s="15"/>
      <c r="HA484" s="15"/>
      <c r="HB484" s="15"/>
      <c r="HC484" s="15"/>
      <c r="HD484" s="15"/>
      <c r="HE484" s="15"/>
      <c r="HF484" s="15"/>
      <c r="HG484" s="15"/>
      <c r="HH484" s="15"/>
      <c r="HI484" s="15"/>
      <c r="HJ484" s="15"/>
      <c r="HK484" s="15"/>
      <c r="HL484" s="15"/>
      <c r="HM484" s="15"/>
      <c r="HN484" s="15"/>
      <c r="HO484" s="15"/>
      <c r="HP484" s="15"/>
      <c r="HQ484" s="15"/>
      <c r="HR484" s="15"/>
      <c r="HS484" s="15"/>
      <c r="HT484" s="15"/>
      <c r="HU484" s="15"/>
      <c r="HV484" s="15"/>
      <c r="HW484" s="15"/>
      <c r="HX484" s="15"/>
      <c r="HY484" s="15"/>
      <c r="HZ484" s="15"/>
      <c r="IA484" s="15"/>
      <c r="IB484" s="15"/>
      <c r="IC484" s="15"/>
      <c r="ID484" s="15"/>
      <c r="IE484" s="15"/>
      <c r="IF484" s="15"/>
      <c r="IG484" s="15"/>
      <c r="IH484" s="15"/>
      <c r="II484" s="15"/>
      <c r="IJ484" s="15"/>
      <c r="IK484" s="15"/>
      <c r="IL484" s="15"/>
      <c r="IM484" s="15"/>
      <c r="IN484" s="15"/>
      <c r="IO484" s="15"/>
      <c r="IP484" s="15"/>
      <c r="IQ484" s="15"/>
      <c r="IR484" s="15"/>
      <c r="IS484" s="15"/>
      <c r="IT484" s="15"/>
      <c r="IU484" s="15"/>
      <c r="IV484" s="15"/>
    </row>
    <row r="485" spans="1:7" ht="12.75">
      <c r="A485" s="206"/>
      <c r="B485" s="216"/>
      <c r="C485" s="215" t="s">
        <v>413</v>
      </c>
      <c r="D485" s="207">
        <f>D459+D465+D468+D477+D482+D483</f>
        <v>47155</v>
      </c>
      <c r="E485" s="207">
        <f>E459+E465+E468+E477+E482+E483</f>
        <v>46332</v>
      </c>
      <c r="F485" s="207">
        <f>F459+F465+F468+F477+F482+F483</f>
        <v>27991</v>
      </c>
      <c r="G485" s="220">
        <f>F485/E485*100</f>
        <v>60.413968747302086</v>
      </c>
    </row>
    <row r="486" spans="1:256" s="28" customFormat="1" ht="9.75" customHeight="1">
      <c r="A486" s="66"/>
      <c r="B486" s="14"/>
      <c r="C486"/>
      <c r="D486" s="80"/>
      <c r="E486" s="80"/>
      <c r="F486" s="80"/>
      <c r="G486"/>
      <c r="O486" s="80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  <c r="DX486" s="15"/>
      <c r="DY486" s="15"/>
      <c r="DZ486" s="15"/>
      <c r="EA486" s="15"/>
      <c r="EB486" s="15"/>
      <c r="EC486" s="15"/>
      <c r="ED486" s="15"/>
      <c r="EE486" s="15"/>
      <c r="EF486" s="15"/>
      <c r="EG486" s="15"/>
      <c r="EH486" s="15"/>
      <c r="EI486" s="15"/>
      <c r="EJ486" s="15"/>
      <c r="EK486" s="15"/>
      <c r="EL486" s="15"/>
      <c r="EM486" s="15"/>
      <c r="EN486" s="15"/>
      <c r="EO486" s="15"/>
      <c r="EP486" s="15"/>
      <c r="EQ486" s="15"/>
      <c r="ER486" s="15"/>
      <c r="ES486" s="15"/>
      <c r="ET486" s="15"/>
      <c r="EU486" s="15"/>
      <c r="EV486" s="15"/>
      <c r="EW486" s="15"/>
      <c r="EX486" s="15"/>
      <c r="EY486" s="15"/>
      <c r="EZ486" s="15"/>
      <c r="FA486" s="15"/>
      <c r="FB486" s="15"/>
      <c r="FC486" s="15"/>
      <c r="FD486" s="15"/>
      <c r="FE486" s="15"/>
      <c r="FF486" s="15"/>
      <c r="FG486" s="15"/>
      <c r="FH486" s="15"/>
      <c r="FI486" s="15"/>
      <c r="FJ486" s="15"/>
      <c r="FK486" s="15"/>
      <c r="FL486" s="15"/>
      <c r="FM486" s="15"/>
      <c r="FN486" s="15"/>
      <c r="FO486" s="15"/>
      <c r="FP486" s="15"/>
      <c r="FQ486" s="15"/>
      <c r="FR486" s="15"/>
      <c r="FS486" s="15"/>
      <c r="FT486" s="15"/>
      <c r="FU486" s="15"/>
      <c r="FV486" s="15"/>
      <c r="FW486" s="15"/>
      <c r="FX486" s="15"/>
      <c r="FY486" s="15"/>
      <c r="FZ486" s="15"/>
      <c r="GA486" s="15"/>
      <c r="GB486" s="15"/>
      <c r="GC486" s="15"/>
      <c r="GD486" s="15"/>
      <c r="GE486" s="15"/>
      <c r="GF486" s="15"/>
      <c r="GG486" s="15"/>
      <c r="GH486" s="15"/>
      <c r="GI486" s="15"/>
      <c r="GJ486" s="15"/>
      <c r="GK486" s="15"/>
      <c r="GL486" s="15"/>
      <c r="GM486" s="15"/>
      <c r="GN486" s="15"/>
      <c r="GO486" s="15"/>
      <c r="GP486" s="15"/>
      <c r="GQ486" s="15"/>
      <c r="GR486" s="15"/>
      <c r="GS486" s="15"/>
      <c r="GT486" s="15"/>
      <c r="GU486" s="15"/>
      <c r="GV486" s="15"/>
      <c r="GW486" s="15"/>
      <c r="GX486" s="15"/>
      <c r="GY486" s="15"/>
      <c r="GZ486" s="15"/>
      <c r="HA486" s="15"/>
      <c r="HB486" s="15"/>
      <c r="HC486" s="15"/>
      <c r="HD486" s="15"/>
      <c r="HE486" s="15"/>
      <c r="HF486" s="15"/>
      <c r="HG486" s="15"/>
      <c r="HH486" s="15"/>
      <c r="HI486" s="15"/>
      <c r="HJ486" s="15"/>
      <c r="HK486" s="15"/>
      <c r="HL486" s="15"/>
      <c r="HM486" s="15"/>
      <c r="HN486" s="15"/>
      <c r="HO486" s="15"/>
      <c r="HP486" s="15"/>
      <c r="HQ486" s="15"/>
      <c r="HR486" s="15"/>
      <c r="HS486" s="15"/>
      <c r="HT486" s="15"/>
      <c r="HU486" s="15"/>
      <c r="HV486" s="15"/>
      <c r="HW486" s="15"/>
      <c r="HX486" s="15"/>
      <c r="HY486" s="15"/>
      <c r="HZ486" s="15"/>
      <c r="IA486" s="15"/>
      <c r="IB486" s="15"/>
      <c r="IC486" s="15"/>
      <c r="ID486" s="15"/>
      <c r="IE486" s="15"/>
      <c r="IF486" s="15"/>
      <c r="IG486" s="15"/>
      <c r="IH486" s="15"/>
      <c r="II486" s="15"/>
      <c r="IJ486" s="15"/>
      <c r="IK486" s="15"/>
      <c r="IL486" s="15"/>
      <c r="IM486" s="15"/>
      <c r="IN486" s="15"/>
      <c r="IO486" s="15"/>
      <c r="IP486" s="15"/>
      <c r="IQ486" s="15"/>
      <c r="IR486" s="15"/>
      <c r="IS486" s="15"/>
      <c r="IT486" s="15"/>
      <c r="IU486" s="15"/>
      <c r="IV486" s="15"/>
    </row>
    <row r="487" spans="1:256" s="28" customFormat="1" ht="15.75">
      <c r="A487" s="147" t="s">
        <v>2</v>
      </c>
      <c r="B487" s="66"/>
      <c r="D487" s="80"/>
      <c r="E487" s="80"/>
      <c r="F487" s="80"/>
      <c r="O487" s="80" t="s">
        <v>171</v>
      </c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  <c r="DX487" s="15"/>
      <c r="DY487" s="15"/>
      <c r="DZ487" s="15"/>
      <c r="EA487" s="15"/>
      <c r="EB487" s="15"/>
      <c r="EC487" s="15"/>
      <c r="ED487" s="15"/>
      <c r="EE487" s="15"/>
      <c r="EF487" s="15"/>
      <c r="EG487" s="15"/>
      <c r="EH487" s="15"/>
      <c r="EI487" s="15"/>
      <c r="EJ487" s="15"/>
      <c r="EK487" s="15"/>
      <c r="EL487" s="15"/>
      <c r="EM487" s="15"/>
      <c r="EN487" s="15"/>
      <c r="EO487" s="15"/>
      <c r="EP487" s="15"/>
      <c r="EQ487" s="15"/>
      <c r="ER487" s="15"/>
      <c r="ES487" s="15"/>
      <c r="ET487" s="15"/>
      <c r="EU487" s="15"/>
      <c r="EV487" s="15"/>
      <c r="EW487" s="15"/>
      <c r="EX487" s="15"/>
      <c r="EY487" s="15"/>
      <c r="EZ487" s="15"/>
      <c r="FA487" s="15"/>
      <c r="FB487" s="15"/>
      <c r="FC487" s="15"/>
      <c r="FD487" s="15"/>
      <c r="FE487" s="15"/>
      <c r="FF487" s="15"/>
      <c r="FG487" s="15"/>
      <c r="FH487" s="15"/>
      <c r="FI487" s="15"/>
      <c r="FJ487" s="15"/>
      <c r="FK487" s="15"/>
      <c r="FL487" s="15"/>
      <c r="FM487" s="15"/>
      <c r="FN487" s="15"/>
      <c r="FO487" s="15"/>
      <c r="FP487" s="15"/>
      <c r="FQ487" s="15"/>
      <c r="FR487" s="15"/>
      <c r="FS487" s="15"/>
      <c r="FT487" s="15"/>
      <c r="FU487" s="15"/>
      <c r="FV487" s="15"/>
      <c r="FW487" s="15"/>
      <c r="FX487" s="15"/>
      <c r="FY487" s="15"/>
      <c r="FZ487" s="15"/>
      <c r="GA487" s="15"/>
      <c r="GB487" s="15"/>
      <c r="GC487" s="15"/>
      <c r="GD487" s="15"/>
      <c r="GE487" s="15"/>
      <c r="GF487" s="15"/>
      <c r="GG487" s="15"/>
      <c r="GH487" s="15"/>
      <c r="GI487" s="15"/>
      <c r="GJ487" s="15"/>
      <c r="GK487" s="15"/>
      <c r="GL487" s="15"/>
      <c r="GM487" s="15"/>
      <c r="GN487" s="15"/>
      <c r="GO487" s="15"/>
      <c r="GP487" s="15"/>
      <c r="GQ487" s="15"/>
      <c r="GR487" s="15"/>
      <c r="GS487" s="15"/>
      <c r="GT487" s="15"/>
      <c r="GU487" s="15"/>
      <c r="GV487" s="15"/>
      <c r="GW487" s="15"/>
      <c r="GX487" s="15"/>
      <c r="GY487" s="15"/>
      <c r="GZ487" s="15"/>
      <c r="HA487" s="15"/>
      <c r="HB487" s="15"/>
      <c r="HC487" s="15"/>
      <c r="HD487" s="15"/>
      <c r="HE487" s="15"/>
      <c r="HF487" s="15"/>
      <c r="HG487" s="15"/>
      <c r="HH487" s="15"/>
      <c r="HI487" s="15"/>
      <c r="HJ487" s="15"/>
      <c r="HK487" s="15"/>
      <c r="HL487" s="15"/>
      <c r="HM487" s="15"/>
      <c r="HN487" s="15"/>
      <c r="HO487" s="15"/>
      <c r="HP487" s="15"/>
      <c r="HQ487" s="15"/>
      <c r="HR487" s="15"/>
      <c r="HS487" s="15"/>
      <c r="HT487" s="15"/>
      <c r="HU487" s="15"/>
      <c r="HV487" s="15"/>
      <c r="HW487" s="15"/>
      <c r="HX487" s="15"/>
      <c r="HY487" s="15"/>
      <c r="HZ487" s="15"/>
      <c r="IA487" s="15"/>
      <c r="IB487" s="15"/>
      <c r="IC487" s="15"/>
      <c r="ID487" s="15"/>
      <c r="IE487" s="15"/>
      <c r="IF487" s="15"/>
      <c r="IG487" s="15"/>
      <c r="IH487" s="15"/>
      <c r="II487" s="15"/>
      <c r="IJ487" s="15"/>
      <c r="IK487" s="15"/>
      <c r="IL487" s="15"/>
      <c r="IM487" s="15"/>
      <c r="IN487" s="15"/>
      <c r="IO487" s="15"/>
      <c r="IP487" s="15"/>
      <c r="IQ487" s="15"/>
      <c r="IR487" s="15"/>
      <c r="IS487" s="15"/>
      <c r="IT487" s="15"/>
      <c r="IU487" s="15"/>
      <c r="IV487" s="15"/>
    </row>
    <row r="488" spans="1:256" s="28" customFormat="1" ht="8.25" customHeight="1">
      <c r="A488" s="66"/>
      <c r="B488" s="14"/>
      <c r="C488"/>
      <c r="D488" s="80"/>
      <c r="E488" s="80"/>
      <c r="F488" s="80"/>
      <c r="G488"/>
      <c r="O488" s="80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  <c r="DX488" s="15"/>
      <c r="DY488" s="15"/>
      <c r="DZ488" s="15"/>
      <c r="EA488" s="15"/>
      <c r="EB488" s="15"/>
      <c r="EC488" s="15"/>
      <c r="ED488" s="15"/>
      <c r="EE488" s="15"/>
      <c r="EF488" s="15"/>
      <c r="EG488" s="15"/>
      <c r="EH488" s="15"/>
      <c r="EI488" s="15"/>
      <c r="EJ488" s="15"/>
      <c r="EK488" s="15"/>
      <c r="EL488" s="15"/>
      <c r="EM488" s="15"/>
      <c r="EN488" s="15"/>
      <c r="EO488" s="15"/>
      <c r="EP488" s="15"/>
      <c r="EQ488" s="15"/>
      <c r="ER488" s="15"/>
      <c r="ES488" s="15"/>
      <c r="ET488" s="15"/>
      <c r="EU488" s="15"/>
      <c r="EV488" s="15"/>
      <c r="EW488" s="15"/>
      <c r="EX488" s="15"/>
      <c r="EY488" s="15"/>
      <c r="EZ488" s="15"/>
      <c r="FA488" s="15"/>
      <c r="FB488" s="15"/>
      <c r="FC488" s="15"/>
      <c r="FD488" s="15"/>
      <c r="FE488" s="15"/>
      <c r="FF488" s="15"/>
      <c r="FG488" s="15"/>
      <c r="FH488" s="15"/>
      <c r="FI488" s="15"/>
      <c r="FJ488" s="15"/>
      <c r="FK488" s="15"/>
      <c r="FL488" s="15"/>
      <c r="FM488" s="15"/>
      <c r="FN488" s="15"/>
      <c r="FO488" s="15"/>
      <c r="FP488" s="15"/>
      <c r="FQ488" s="15"/>
      <c r="FR488" s="15"/>
      <c r="FS488" s="15"/>
      <c r="FT488" s="15"/>
      <c r="FU488" s="15"/>
      <c r="FV488" s="15"/>
      <c r="FW488" s="15"/>
      <c r="FX488" s="15"/>
      <c r="FY488" s="15"/>
      <c r="FZ488" s="15"/>
      <c r="GA488" s="15"/>
      <c r="GB488" s="15"/>
      <c r="GC488" s="15"/>
      <c r="GD488" s="15"/>
      <c r="GE488" s="15"/>
      <c r="GF488" s="15"/>
      <c r="GG488" s="15"/>
      <c r="GH488" s="15"/>
      <c r="GI488" s="15"/>
      <c r="GJ488" s="15"/>
      <c r="GK488" s="15"/>
      <c r="GL488" s="15"/>
      <c r="GM488" s="15"/>
      <c r="GN488" s="15"/>
      <c r="GO488" s="15"/>
      <c r="GP488" s="15"/>
      <c r="GQ488" s="15"/>
      <c r="GR488" s="15"/>
      <c r="GS488" s="15"/>
      <c r="GT488" s="15"/>
      <c r="GU488" s="15"/>
      <c r="GV488" s="15"/>
      <c r="GW488" s="15"/>
      <c r="GX488" s="15"/>
      <c r="GY488" s="15"/>
      <c r="GZ488" s="15"/>
      <c r="HA488" s="15"/>
      <c r="HB488" s="15"/>
      <c r="HC488" s="15"/>
      <c r="HD488" s="15"/>
      <c r="HE488" s="15"/>
      <c r="HF488" s="15"/>
      <c r="HG488" s="15"/>
      <c r="HH488" s="15"/>
      <c r="HI488" s="15"/>
      <c r="HJ488" s="15"/>
      <c r="HK488" s="15"/>
      <c r="HL488" s="15"/>
      <c r="HM488" s="15"/>
      <c r="HN488" s="15"/>
      <c r="HO488" s="15"/>
      <c r="HP488" s="15"/>
      <c r="HQ488" s="15"/>
      <c r="HR488" s="15"/>
      <c r="HS488" s="15"/>
      <c r="HT488" s="15"/>
      <c r="HU488" s="15"/>
      <c r="HV488" s="15"/>
      <c r="HW488" s="15"/>
      <c r="HX488" s="15"/>
      <c r="HY488" s="15"/>
      <c r="HZ488" s="15"/>
      <c r="IA488" s="15"/>
      <c r="IB488" s="15"/>
      <c r="IC488" s="15"/>
      <c r="ID488" s="15"/>
      <c r="IE488" s="15"/>
      <c r="IF488" s="15"/>
      <c r="IG488" s="15"/>
      <c r="IH488" s="15"/>
      <c r="II488" s="15"/>
      <c r="IJ488" s="15"/>
      <c r="IK488" s="15"/>
      <c r="IL488" s="15"/>
      <c r="IM488" s="15"/>
      <c r="IN488" s="15"/>
      <c r="IO488" s="15"/>
      <c r="IP488" s="15"/>
      <c r="IQ488" s="15"/>
      <c r="IR488" s="15"/>
      <c r="IS488" s="15"/>
      <c r="IT488" s="15"/>
      <c r="IU488" s="15"/>
      <c r="IV488" s="15"/>
    </row>
    <row r="489" spans="1:6" ht="15" customHeight="1">
      <c r="A489" s="74" t="s">
        <v>1103</v>
      </c>
      <c r="B489" s="14"/>
      <c r="D489" s="80"/>
      <c r="E489" s="80"/>
      <c r="F489" s="80"/>
    </row>
    <row r="490" spans="1:6" ht="9.75" customHeight="1">
      <c r="A490" s="66"/>
      <c r="B490" s="14"/>
      <c r="D490" s="80" t="s">
        <v>387</v>
      </c>
      <c r="E490" s="80"/>
      <c r="F490" s="80"/>
    </row>
    <row r="491" spans="1:256" s="28" customFormat="1" ht="26.25" customHeight="1">
      <c r="A491" s="7" t="s">
        <v>1006</v>
      </c>
      <c r="B491" s="7" t="s">
        <v>1007</v>
      </c>
      <c r="C491" s="5" t="s">
        <v>1008</v>
      </c>
      <c r="D491" s="51" t="s">
        <v>50</v>
      </c>
      <c r="E491" s="58" t="s">
        <v>52</v>
      </c>
      <c r="F491" s="5" t="s">
        <v>978</v>
      </c>
      <c r="G491" s="50" t="s">
        <v>53</v>
      </c>
      <c r="O491" s="80" t="s">
        <v>178</v>
      </c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  <c r="DX491" s="15"/>
      <c r="DY491" s="15"/>
      <c r="DZ491" s="15"/>
      <c r="EA491" s="15"/>
      <c r="EB491" s="15"/>
      <c r="EC491" s="15"/>
      <c r="ED491" s="15"/>
      <c r="EE491" s="15"/>
      <c r="EF491" s="15"/>
      <c r="EG491" s="15"/>
      <c r="EH491" s="15"/>
      <c r="EI491" s="15"/>
      <c r="EJ491" s="15"/>
      <c r="EK491" s="15"/>
      <c r="EL491" s="15"/>
      <c r="EM491" s="15"/>
      <c r="EN491" s="15"/>
      <c r="EO491" s="15"/>
      <c r="EP491" s="15"/>
      <c r="EQ491" s="15"/>
      <c r="ER491" s="15"/>
      <c r="ES491" s="15"/>
      <c r="ET491" s="15"/>
      <c r="EU491" s="15"/>
      <c r="EV491" s="15"/>
      <c r="EW491" s="15"/>
      <c r="EX491" s="15"/>
      <c r="EY491" s="15"/>
      <c r="EZ491" s="15"/>
      <c r="FA491" s="15"/>
      <c r="FB491" s="15"/>
      <c r="FC491" s="15"/>
      <c r="FD491" s="15"/>
      <c r="FE491" s="15"/>
      <c r="FF491" s="15"/>
      <c r="FG491" s="15"/>
      <c r="FH491" s="15"/>
      <c r="FI491" s="15"/>
      <c r="FJ491" s="15"/>
      <c r="FK491" s="15"/>
      <c r="FL491" s="15"/>
      <c r="FM491" s="15"/>
      <c r="FN491" s="15"/>
      <c r="FO491" s="15"/>
      <c r="FP491" s="15"/>
      <c r="FQ491" s="15"/>
      <c r="FR491" s="15"/>
      <c r="FS491" s="15"/>
      <c r="FT491" s="15"/>
      <c r="FU491" s="15"/>
      <c r="FV491" s="15"/>
      <c r="FW491" s="15"/>
      <c r="FX491" s="15"/>
      <c r="FY491" s="15"/>
      <c r="FZ491" s="15"/>
      <c r="GA491" s="15"/>
      <c r="GB491" s="15"/>
      <c r="GC491" s="15"/>
      <c r="GD491" s="15"/>
      <c r="GE491" s="15"/>
      <c r="GF491" s="15"/>
      <c r="GG491" s="15"/>
      <c r="GH491" s="15"/>
      <c r="GI491" s="15"/>
      <c r="GJ491" s="15"/>
      <c r="GK491" s="15"/>
      <c r="GL491" s="15"/>
      <c r="GM491" s="15"/>
      <c r="GN491" s="15"/>
      <c r="GO491" s="15"/>
      <c r="GP491" s="15"/>
      <c r="GQ491" s="15"/>
      <c r="GR491" s="15"/>
      <c r="GS491" s="15"/>
      <c r="GT491" s="15"/>
      <c r="GU491" s="15"/>
      <c r="GV491" s="15"/>
      <c r="GW491" s="15"/>
      <c r="GX491" s="15"/>
      <c r="GY491" s="15"/>
      <c r="GZ491" s="15"/>
      <c r="HA491" s="15"/>
      <c r="HB491" s="15"/>
      <c r="HC491" s="15"/>
      <c r="HD491" s="15"/>
      <c r="HE491" s="15"/>
      <c r="HF491" s="15"/>
      <c r="HG491" s="15"/>
      <c r="HH491" s="15"/>
      <c r="HI491" s="15"/>
      <c r="HJ491" s="15"/>
      <c r="HK491" s="15"/>
      <c r="HL491" s="15"/>
      <c r="HM491" s="15"/>
      <c r="HN491" s="15"/>
      <c r="HO491" s="15"/>
      <c r="HP491" s="15"/>
      <c r="HQ491" s="15"/>
      <c r="HR491" s="15"/>
      <c r="HS491" s="15"/>
      <c r="HT491" s="15"/>
      <c r="HU491" s="15"/>
      <c r="HV491" s="15"/>
      <c r="HW491" s="15"/>
      <c r="HX491" s="15"/>
      <c r="HY491" s="15"/>
      <c r="HZ491" s="15"/>
      <c r="IA491" s="15"/>
      <c r="IB491" s="15"/>
      <c r="IC491" s="15"/>
      <c r="ID491" s="15"/>
      <c r="IE491" s="15"/>
      <c r="IF491" s="15"/>
      <c r="IG491" s="15"/>
      <c r="IH491" s="15"/>
      <c r="II491" s="15"/>
      <c r="IJ491" s="15"/>
      <c r="IK491" s="15"/>
      <c r="IL491" s="15"/>
      <c r="IM491" s="15"/>
      <c r="IN491" s="15"/>
      <c r="IO491" s="15"/>
      <c r="IP491" s="15"/>
      <c r="IQ491" s="15"/>
      <c r="IR491" s="15"/>
      <c r="IS491" s="15"/>
      <c r="IT491" s="15"/>
      <c r="IU491" s="15"/>
      <c r="IV491" s="15"/>
    </row>
    <row r="492" spans="1:256" s="28" customFormat="1" ht="25.5">
      <c r="A492" s="145" t="s">
        <v>3</v>
      </c>
      <c r="B492" s="141">
        <v>6172</v>
      </c>
      <c r="C492" s="132" t="s">
        <v>515</v>
      </c>
      <c r="D492" s="172">
        <v>254255</v>
      </c>
      <c r="E492" s="172">
        <v>253575</v>
      </c>
      <c r="F492" s="332">
        <v>148427</v>
      </c>
      <c r="G492" s="173">
        <f>F492/E492*100</f>
        <v>58.533767130040424</v>
      </c>
      <c r="O492" s="80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  <c r="DX492" s="15"/>
      <c r="DY492" s="15"/>
      <c r="DZ492" s="15"/>
      <c r="EA492" s="15"/>
      <c r="EB492" s="15"/>
      <c r="EC492" s="15"/>
      <c r="ED492" s="15"/>
      <c r="EE492" s="15"/>
      <c r="EF492" s="15"/>
      <c r="EG492" s="15"/>
      <c r="EH492" s="15"/>
      <c r="EI492" s="15"/>
      <c r="EJ492" s="15"/>
      <c r="EK492" s="15"/>
      <c r="EL492" s="15"/>
      <c r="EM492" s="15"/>
      <c r="EN492" s="15"/>
      <c r="EO492" s="15"/>
      <c r="EP492" s="15"/>
      <c r="EQ492" s="15"/>
      <c r="ER492" s="15"/>
      <c r="ES492" s="15"/>
      <c r="ET492" s="15"/>
      <c r="EU492" s="15"/>
      <c r="EV492" s="15"/>
      <c r="EW492" s="15"/>
      <c r="EX492" s="15"/>
      <c r="EY492" s="15"/>
      <c r="EZ492" s="15"/>
      <c r="FA492" s="15"/>
      <c r="FB492" s="15"/>
      <c r="FC492" s="15"/>
      <c r="FD492" s="15"/>
      <c r="FE492" s="15"/>
      <c r="FF492" s="15"/>
      <c r="FG492" s="15"/>
      <c r="FH492" s="15"/>
      <c r="FI492" s="15"/>
      <c r="FJ492" s="15"/>
      <c r="FK492" s="15"/>
      <c r="FL492" s="15"/>
      <c r="FM492" s="15"/>
      <c r="FN492" s="15"/>
      <c r="FO492" s="15"/>
      <c r="FP492" s="15"/>
      <c r="FQ492" s="15"/>
      <c r="FR492" s="15"/>
      <c r="FS492" s="15"/>
      <c r="FT492" s="15"/>
      <c r="FU492" s="15"/>
      <c r="FV492" s="15"/>
      <c r="FW492" s="15"/>
      <c r="FX492" s="15"/>
      <c r="FY492" s="15"/>
      <c r="FZ492" s="15"/>
      <c r="GA492" s="15"/>
      <c r="GB492" s="15"/>
      <c r="GC492" s="15"/>
      <c r="GD492" s="15"/>
      <c r="GE492" s="15"/>
      <c r="GF492" s="15"/>
      <c r="GG492" s="15"/>
      <c r="GH492" s="15"/>
      <c r="GI492" s="15"/>
      <c r="GJ492" s="15"/>
      <c r="GK492" s="15"/>
      <c r="GL492" s="15"/>
      <c r="GM492" s="15"/>
      <c r="GN492" s="15"/>
      <c r="GO492" s="15"/>
      <c r="GP492" s="15"/>
      <c r="GQ492" s="15"/>
      <c r="GR492" s="15"/>
      <c r="GS492" s="15"/>
      <c r="GT492" s="15"/>
      <c r="GU492" s="15"/>
      <c r="GV492" s="15"/>
      <c r="GW492" s="15"/>
      <c r="GX492" s="15"/>
      <c r="GY492" s="15"/>
      <c r="GZ492" s="15"/>
      <c r="HA492" s="15"/>
      <c r="HB492" s="15"/>
      <c r="HC492" s="15"/>
      <c r="HD492" s="15"/>
      <c r="HE492" s="15"/>
      <c r="HF492" s="15"/>
      <c r="HG492" s="15"/>
      <c r="HH492" s="15"/>
      <c r="HI492" s="15"/>
      <c r="HJ492" s="15"/>
      <c r="HK492" s="15"/>
      <c r="HL492" s="15"/>
      <c r="HM492" s="15"/>
      <c r="HN492" s="15"/>
      <c r="HO492" s="15"/>
      <c r="HP492" s="15"/>
      <c r="HQ492" s="15"/>
      <c r="HR492" s="15"/>
      <c r="HS492" s="15"/>
      <c r="HT492" s="15"/>
      <c r="HU492" s="15"/>
      <c r="HV492" s="15"/>
      <c r="HW492" s="15"/>
      <c r="HX492" s="15"/>
      <c r="HY492" s="15"/>
      <c r="HZ492" s="15"/>
      <c r="IA492" s="15"/>
      <c r="IB492" s="15"/>
      <c r="IC492" s="15"/>
      <c r="ID492" s="15"/>
      <c r="IE492" s="15"/>
      <c r="IF492" s="15"/>
      <c r="IG492" s="15"/>
      <c r="IH492" s="15"/>
      <c r="II492" s="15"/>
      <c r="IJ492" s="15"/>
      <c r="IK492" s="15"/>
      <c r="IL492" s="15"/>
      <c r="IM492" s="15"/>
      <c r="IN492" s="15"/>
      <c r="IO492" s="15"/>
      <c r="IP492" s="15"/>
      <c r="IQ492" s="15"/>
      <c r="IR492" s="15"/>
      <c r="IS492" s="15"/>
      <c r="IT492" s="15"/>
      <c r="IU492" s="15"/>
      <c r="IV492" s="15"/>
    </row>
    <row r="493" spans="1:256" s="28" customFormat="1" ht="14.25" customHeight="1">
      <c r="A493" s="145" t="s">
        <v>3</v>
      </c>
      <c r="B493" s="141">
        <v>6115</v>
      </c>
      <c r="C493" s="132" t="s">
        <v>514</v>
      </c>
      <c r="D493" s="172">
        <v>100</v>
      </c>
      <c r="E493" s="172">
        <v>100</v>
      </c>
      <c r="F493" s="332">
        <v>5</v>
      </c>
      <c r="G493" s="173">
        <f>F493/E493*100</f>
        <v>5</v>
      </c>
      <c r="O493" s="80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  <c r="DX493" s="15"/>
      <c r="DY493" s="15"/>
      <c r="DZ493" s="15"/>
      <c r="EA493" s="15"/>
      <c r="EB493" s="15"/>
      <c r="EC493" s="15"/>
      <c r="ED493" s="15"/>
      <c r="EE493" s="15"/>
      <c r="EF493" s="15"/>
      <c r="EG493" s="15"/>
      <c r="EH493" s="15"/>
      <c r="EI493" s="15"/>
      <c r="EJ493" s="15"/>
      <c r="EK493" s="15"/>
      <c r="EL493" s="15"/>
      <c r="EM493" s="15"/>
      <c r="EN493" s="15"/>
      <c r="EO493" s="15"/>
      <c r="EP493" s="15"/>
      <c r="EQ493" s="15"/>
      <c r="ER493" s="15"/>
      <c r="ES493" s="15"/>
      <c r="ET493" s="15"/>
      <c r="EU493" s="15"/>
      <c r="EV493" s="15"/>
      <c r="EW493" s="15"/>
      <c r="EX493" s="15"/>
      <c r="EY493" s="15"/>
      <c r="EZ493" s="15"/>
      <c r="FA493" s="15"/>
      <c r="FB493" s="15"/>
      <c r="FC493" s="15"/>
      <c r="FD493" s="15"/>
      <c r="FE493" s="15"/>
      <c r="FF493" s="15"/>
      <c r="FG493" s="15"/>
      <c r="FH493" s="15"/>
      <c r="FI493" s="15"/>
      <c r="FJ493" s="15"/>
      <c r="FK493" s="15"/>
      <c r="FL493" s="15"/>
      <c r="FM493" s="15"/>
      <c r="FN493" s="15"/>
      <c r="FO493" s="15"/>
      <c r="FP493" s="15"/>
      <c r="FQ493" s="15"/>
      <c r="FR493" s="15"/>
      <c r="FS493" s="15"/>
      <c r="FT493" s="15"/>
      <c r="FU493" s="15"/>
      <c r="FV493" s="15"/>
      <c r="FW493" s="15"/>
      <c r="FX493" s="15"/>
      <c r="FY493" s="15"/>
      <c r="FZ493" s="15"/>
      <c r="GA493" s="15"/>
      <c r="GB493" s="15"/>
      <c r="GC493" s="15"/>
      <c r="GD493" s="15"/>
      <c r="GE493" s="15"/>
      <c r="GF493" s="15"/>
      <c r="GG493" s="15"/>
      <c r="GH493" s="15"/>
      <c r="GI493" s="15"/>
      <c r="GJ493" s="15"/>
      <c r="GK493" s="15"/>
      <c r="GL493" s="15"/>
      <c r="GM493" s="15"/>
      <c r="GN493" s="15"/>
      <c r="GO493" s="15"/>
      <c r="GP493" s="15"/>
      <c r="GQ493" s="15"/>
      <c r="GR493" s="15"/>
      <c r="GS493" s="15"/>
      <c r="GT493" s="15"/>
      <c r="GU493" s="15"/>
      <c r="GV493" s="15"/>
      <c r="GW493" s="15"/>
      <c r="GX493" s="15"/>
      <c r="GY493" s="15"/>
      <c r="GZ493" s="15"/>
      <c r="HA493" s="15"/>
      <c r="HB493" s="15"/>
      <c r="HC493" s="15"/>
      <c r="HD493" s="15"/>
      <c r="HE493" s="15"/>
      <c r="HF493" s="15"/>
      <c r="HG493" s="15"/>
      <c r="HH493" s="15"/>
      <c r="HI493" s="15"/>
      <c r="HJ493" s="15"/>
      <c r="HK493" s="15"/>
      <c r="HL493" s="15"/>
      <c r="HM493" s="15"/>
      <c r="HN493" s="15"/>
      <c r="HO493" s="15"/>
      <c r="HP493" s="15"/>
      <c r="HQ493" s="15"/>
      <c r="HR493" s="15"/>
      <c r="HS493" s="15"/>
      <c r="HT493" s="15"/>
      <c r="HU493" s="15"/>
      <c r="HV493" s="15"/>
      <c r="HW493" s="15"/>
      <c r="HX493" s="15"/>
      <c r="HY493" s="15"/>
      <c r="HZ493" s="15"/>
      <c r="IA493" s="15"/>
      <c r="IB493" s="15"/>
      <c r="IC493" s="15"/>
      <c r="ID493" s="15"/>
      <c r="IE493" s="15"/>
      <c r="IF493" s="15"/>
      <c r="IG493" s="15"/>
      <c r="IH493" s="15"/>
      <c r="II493" s="15"/>
      <c r="IJ493" s="15"/>
      <c r="IK493" s="15"/>
      <c r="IL493" s="15"/>
      <c r="IM493" s="15"/>
      <c r="IN493" s="15"/>
      <c r="IO493" s="15"/>
      <c r="IP493" s="15"/>
      <c r="IQ493" s="15"/>
      <c r="IR493" s="15"/>
      <c r="IS493" s="15"/>
      <c r="IT493" s="15"/>
      <c r="IU493" s="15"/>
      <c r="IV493" s="15"/>
    </row>
    <row r="494" spans="1:7" ht="14.25" customHeight="1">
      <c r="A494" s="197"/>
      <c r="B494" s="214"/>
      <c r="C494" s="213" t="s">
        <v>383</v>
      </c>
      <c r="D494" s="198">
        <f>SUM(D492:D493)</f>
        <v>254355</v>
      </c>
      <c r="E494" s="199">
        <f>SUM(E492:E493)</f>
        <v>253675</v>
      </c>
      <c r="F494" s="230">
        <f>SUM(F492:F493)</f>
        <v>148432</v>
      </c>
      <c r="G494" s="110">
        <f>F494/E494*100</f>
        <v>58.51266384152951</v>
      </c>
    </row>
    <row r="495" spans="1:18" ht="10.5" customHeight="1">
      <c r="A495" s="16"/>
      <c r="B495" s="67"/>
      <c r="C495" s="201"/>
      <c r="D495" s="202"/>
      <c r="E495" s="203"/>
      <c r="F495" s="204"/>
      <c r="G495" s="30"/>
      <c r="R495" s="149"/>
    </row>
    <row r="496" spans="1:18" ht="13.5" customHeight="1">
      <c r="A496" s="42" t="s">
        <v>1108</v>
      </c>
      <c r="B496" s="19"/>
      <c r="C496" s="41"/>
      <c r="D496" s="56"/>
      <c r="E496" s="59"/>
      <c r="F496" s="53"/>
      <c r="G496" s="37"/>
      <c r="R496" s="149"/>
    </row>
    <row r="497" spans="1:18" ht="9.75" customHeight="1">
      <c r="A497" s="16"/>
      <c r="B497" s="19"/>
      <c r="C497" s="41"/>
      <c r="D497" s="56"/>
      <c r="E497" s="59"/>
      <c r="F497" s="53"/>
      <c r="G497" s="37"/>
      <c r="R497" s="149"/>
    </row>
    <row r="498" spans="1:256" s="28" customFormat="1" ht="24.75" customHeight="1">
      <c r="A498" s="7" t="s">
        <v>1006</v>
      </c>
      <c r="B498" s="7" t="s">
        <v>1007</v>
      </c>
      <c r="C498" s="5" t="s">
        <v>1008</v>
      </c>
      <c r="D498" s="51" t="s">
        <v>50</v>
      </c>
      <c r="E498" s="58" t="s">
        <v>52</v>
      </c>
      <c r="F498" s="5" t="s">
        <v>978</v>
      </c>
      <c r="G498" s="50" t="s">
        <v>53</v>
      </c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  <c r="DX498" s="15"/>
      <c r="DY498" s="15"/>
      <c r="DZ498" s="15"/>
      <c r="EA498" s="15"/>
      <c r="EB498" s="15"/>
      <c r="EC498" s="15"/>
      <c r="ED498" s="15"/>
      <c r="EE498" s="15"/>
      <c r="EF498" s="15"/>
      <c r="EG498" s="15"/>
      <c r="EH498" s="15"/>
      <c r="EI498" s="15"/>
      <c r="EJ498" s="15"/>
      <c r="EK498" s="15"/>
      <c r="EL498" s="15"/>
      <c r="EM498" s="15"/>
      <c r="EN498" s="15"/>
      <c r="EO498" s="15"/>
      <c r="EP498" s="15"/>
      <c r="EQ498" s="15"/>
      <c r="ER498" s="15"/>
      <c r="ES498" s="15"/>
      <c r="ET498" s="15"/>
      <c r="EU498" s="15"/>
      <c r="EV498" s="15"/>
      <c r="EW498" s="15"/>
      <c r="EX498" s="15"/>
      <c r="EY498" s="15"/>
      <c r="EZ498" s="15"/>
      <c r="FA498" s="15"/>
      <c r="FB498" s="15"/>
      <c r="FC498" s="15"/>
      <c r="FD498" s="15"/>
      <c r="FE498" s="15"/>
      <c r="FF498" s="15"/>
      <c r="FG498" s="15"/>
      <c r="FH498" s="15"/>
      <c r="FI498" s="15"/>
      <c r="FJ498" s="15"/>
      <c r="FK498" s="15"/>
      <c r="FL498" s="15"/>
      <c r="FM498" s="15"/>
      <c r="FN498" s="15"/>
      <c r="FO498" s="15"/>
      <c r="FP498" s="15"/>
      <c r="FQ498" s="15"/>
      <c r="FR498" s="15"/>
      <c r="FS498" s="15"/>
      <c r="FT498" s="15"/>
      <c r="FU498" s="15"/>
      <c r="FV498" s="15"/>
      <c r="FW498" s="15"/>
      <c r="FX498" s="15"/>
      <c r="FY498" s="15"/>
      <c r="FZ498" s="15"/>
      <c r="GA498" s="15"/>
      <c r="GB498" s="15"/>
      <c r="GC498" s="15"/>
      <c r="GD498" s="15"/>
      <c r="GE498" s="15"/>
      <c r="GF498" s="15"/>
      <c r="GG498" s="15"/>
      <c r="GH498" s="15"/>
      <c r="GI498" s="15"/>
      <c r="GJ498" s="15"/>
      <c r="GK498" s="15"/>
      <c r="GL498" s="15"/>
      <c r="GM498" s="15"/>
      <c r="GN498" s="15"/>
      <c r="GO498" s="15"/>
      <c r="GP498" s="15"/>
      <c r="GQ498" s="15"/>
      <c r="GR498" s="15"/>
      <c r="GS498" s="15"/>
      <c r="GT498" s="15"/>
      <c r="GU498" s="15"/>
      <c r="GV498" s="15"/>
      <c r="GW498" s="15"/>
      <c r="GX498" s="15"/>
      <c r="GY498" s="15"/>
      <c r="GZ498" s="15"/>
      <c r="HA498" s="15"/>
      <c r="HB498" s="15"/>
      <c r="HC498" s="15"/>
      <c r="HD498" s="15"/>
      <c r="HE498" s="15"/>
      <c r="HF498" s="15"/>
      <c r="HG498" s="15"/>
      <c r="HH498" s="15"/>
      <c r="HI498" s="15"/>
      <c r="HJ498" s="15"/>
      <c r="HK498" s="15"/>
      <c r="HL498" s="15"/>
      <c r="HM498" s="15"/>
      <c r="HN498" s="15"/>
      <c r="HO498" s="15"/>
      <c r="HP498" s="15"/>
      <c r="HQ498" s="15"/>
      <c r="HR498" s="15"/>
      <c r="HS498" s="15"/>
      <c r="HT498" s="15"/>
      <c r="HU498" s="15"/>
      <c r="HV498" s="15"/>
      <c r="HW498" s="15"/>
      <c r="HX498" s="15"/>
      <c r="HY498" s="15"/>
      <c r="HZ498" s="15"/>
      <c r="IA498" s="15"/>
      <c r="IB498" s="15"/>
      <c r="IC498" s="15"/>
      <c r="ID498" s="15"/>
      <c r="IE498" s="15"/>
      <c r="IF498" s="15"/>
      <c r="IG498" s="15"/>
      <c r="IH498" s="15"/>
      <c r="II498" s="15"/>
      <c r="IJ498" s="15"/>
      <c r="IK498" s="15"/>
      <c r="IL498" s="15"/>
      <c r="IM498" s="15"/>
      <c r="IN498" s="15"/>
      <c r="IO498" s="15"/>
      <c r="IP498" s="15"/>
      <c r="IQ498" s="15"/>
      <c r="IR498" s="15"/>
      <c r="IS498" s="15"/>
      <c r="IT498" s="15"/>
      <c r="IU498" s="15"/>
      <c r="IV498" s="15"/>
    </row>
    <row r="499" spans="1:7" ht="14.25" customHeight="1">
      <c r="A499" s="145" t="s">
        <v>3</v>
      </c>
      <c r="B499" s="141">
        <v>6172</v>
      </c>
      <c r="C499" s="132" t="s">
        <v>698</v>
      </c>
      <c r="D499" s="172">
        <v>3000</v>
      </c>
      <c r="E499" s="172">
        <v>3000</v>
      </c>
      <c r="F499" s="332">
        <v>563</v>
      </c>
      <c r="G499" s="173">
        <f>F499/E499*100</f>
        <v>18.76666666666667</v>
      </c>
    </row>
    <row r="500" spans="1:7" ht="12.75">
      <c r="A500" s="197"/>
      <c r="B500" s="214"/>
      <c r="C500" s="213" t="s">
        <v>384</v>
      </c>
      <c r="D500" s="198">
        <f>SUM(D499:D499)</f>
        <v>3000</v>
      </c>
      <c r="E500" s="199">
        <f>SUM(E499:E499)</f>
        <v>3000</v>
      </c>
      <c r="F500" s="230">
        <f>SUM(F499:F499)</f>
        <v>563</v>
      </c>
      <c r="G500" s="118">
        <f>F500/E500*100</f>
        <v>18.76666666666667</v>
      </c>
    </row>
    <row r="501" spans="1:7" ht="10.5" customHeight="1">
      <c r="A501" s="56"/>
      <c r="B501" s="59"/>
      <c r="C501" s="36"/>
      <c r="D501" s="37"/>
      <c r="E501" s="56"/>
      <c r="F501" s="59"/>
      <c r="G501" s="36"/>
    </row>
    <row r="502" spans="1:7" ht="26.25" customHeight="1">
      <c r="A502" s="7" t="s">
        <v>1006</v>
      </c>
      <c r="B502" s="7" t="s">
        <v>1007</v>
      </c>
      <c r="C502" s="5" t="s">
        <v>1008</v>
      </c>
      <c r="D502" s="51" t="s">
        <v>50</v>
      </c>
      <c r="E502" s="58" t="s">
        <v>52</v>
      </c>
      <c r="F502" s="5" t="s">
        <v>978</v>
      </c>
      <c r="G502" s="50" t="s">
        <v>53</v>
      </c>
    </row>
    <row r="503" spans="1:7" ht="14.25" customHeight="1">
      <c r="A503" s="130" t="s">
        <v>1</v>
      </c>
      <c r="B503" s="131">
        <v>6399</v>
      </c>
      <c r="C503" s="132" t="s">
        <v>1013</v>
      </c>
      <c r="D503" s="169">
        <v>0</v>
      </c>
      <c r="E503" s="164">
        <v>0</v>
      </c>
      <c r="F503" s="312">
        <v>58692</v>
      </c>
      <c r="G503" s="163" t="s">
        <v>382</v>
      </c>
    </row>
    <row r="504" spans="1:7" ht="12.75">
      <c r="A504" s="130" t="s">
        <v>1</v>
      </c>
      <c r="B504" s="131">
        <v>6330</v>
      </c>
      <c r="C504" s="132" t="s">
        <v>713</v>
      </c>
      <c r="D504" s="169">
        <v>4405</v>
      </c>
      <c r="E504" s="164">
        <v>4405</v>
      </c>
      <c r="F504" s="312">
        <v>3303</v>
      </c>
      <c r="G504" s="163">
        <f>F504/E504*100</f>
        <v>74.98297389330307</v>
      </c>
    </row>
    <row r="505" spans="1:7" ht="12.75">
      <c r="A505" s="16"/>
      <c r="B505" s="67"/>
      <c r="C505" s="68"/>
      <c r="D505" s="69"/>
      <c r="E505" s="70"/>
      <c r="F505" s="53"/>
      <c r="G505" s="260"/>
    </row>
    <row r="506" spans="1:256" s="28" customFormat="1" ht="12" customHeight="1">
      <c r="A506" s="206"/>
      <c r="B506" s="216"/>
      <c r="C506" s="215" t="s">
        <v>413</v>
      </c>
      <c r="D506" s="207">
        <f>D494+D500+D504</f>
        <v>261760</v>
      </c>
      <c r="E506" s="207">
        <f>E494+E500+E504</f>
        <v>261080</v>
      </c>
      <c r="F506" s="207">
        <f>F494+F500+F504+F503</f>
        <v>210990</v>
      </c>
      <c r="G506" s="220">
        <f>F506/E506*100</f>
        <v>80.81430979010264</v>
      </c>
      <c r="H506" s="123"/>
      <c r="O506" s="80"/>
      <c r="P506" s="80"/>
      <c r="Q506" s="80"/>
      <c r="R506" s="80"/>
      <c r="S506" s="80"/>
      <c r="T506" s="80"/>
      <c r="U506" s="80"/>
      <c r="V506" s="80"/>
      <c r="W506" s="80"/>
      <c r="X506" s="80"/>
      <c r="Y506" s="80"/>
      <c r="Z506" s="80"/>
      <c r="AA506" s="80"/>
      <c r="AB506" s="80"/>
      <c r="AC506" s="80"/>
      <c r="AD506" s="80"/>
      <c r="AE506" s="80"/>
      <c r="AF506" s="80"/>
      <c r="AG506" s="80"/>
      <c r="AH506" s="80"/>
      <c r="AI506" s="80"/>
      <c r="AJ506" s="80"/>
      <c r="AK506" s="80"/>
      <c r="AL506" s="80"/>
      <c r="AM506" s="80"/>
      <c r="AN506" s="80"/>
      <c r="AO506" s="80"/>
      <c r="AP506" s="80"/>
      <c r="AQ506" s="80"/>
      <c r="AR506" s="80"/>
      <c r="AS506" s="80"/>
      <c r="AT506" s="80"/>
      <c r="AU506" s="80"/>
      <c r="AV506" s="80"/>
      <c r="AW506" s="80"/>
      <c r="AX506" s="80"/>
      <c r="AY506" s="80"/>
      <c r="AZ506" s="80"/>
      <c r="BA506" s="80"/>
      <c r="BB506" s="80"/>
      <c r="BC506" s="80"/>
      <c r="BD506" s="80"/>
      <c r="BE506" s="80"/>
      <c r="BF506" s="80"/>
      <c r="BG506" s="80"/>
      <c r="BH506" s="80"/>
      <c r="BI506" s="80"/>
      <c r="BJ506" s="80"/>
      <c r="BK506" s="80"/>
      <c r="BL506" s="80"/>
      <c r="BM506" s="80"/>
      <c r="BN506" s="80"/>
      <c r="BO506" s="80"/>
      <c r="BP506" s="80"/>
      <c r="BQ506" s="80"/>
      <c r="BR506" s="80"/>
      <c r="BS506" s="80"/>
      <c r="BT506" s="80"/>
      <c r="BU506" s="80"/>
      <c r="BV506" s="80"/>
      <c r="BW506" s="80"/>
      <c r="BX506" s="80"/>
      <c r="BY506" s="80"/>
      <c r="BZ506" s="80"/>
      <c r="CA506" s="80"/>
      <c r="CB506" s="80"/>
      <c r="CC506" s="80"/>
      <c r="CD506" s="80"/>
      <c r="CE506" s="80"/>
      <c r="CF506" s="80"/>
      <c r="CG506" s="80"/>
      <c r="CH506" s="80"/>
      <c r="CI506" s="80"/>
      <c r="CJ506" s="80"/>
      <c r="CK506" s="80"/>
      <c r="CL506" s="80"/>
      <c r="CM506" s="80"/>
      <c r="CN506" s="80"/>
      <c r="CO506" s="80"/>
      <c r="CP506" s="80"/>
      <c r="CQ506" s="80"/>
      <c r="CR506" s="80"/>
      <c r="CS506" s="80"/>
      <c r="CT506" s="80"/>
      <c r="CU506" s="80"/>
      <c r="CV506" s="80"/>
      <c r="CW506" s="80"/>
      <c r="CX506" s="80"/>
      <c r="CY506" s="80"/>
      <c r="CZ506" s="80"/>
      <c r="DA506" s="80"/>
      <c r="DB506" s="80"/>
      <c r="DC506" s="80"/>
      <c r="DD506" s="80"/>
      <c r="DE506" s="80"/>
      <c r="DF506" s="80"/>
      <c r="DG506" s="80"/>
      <c r="DH506" s="80"/>
      <c r="DI506" s="80"/>
      <c r="DJ506" s="80"/>
      <c r="DK506" s="80"/>
      <c r="DL506" s="80"/>
      <c r="DM506" s="80"/>
      <c r="DN506" s="80"/>
      <c r="DO506" s="80"/>
      <c r="DP506" s="80"/>
      <c r="DQ506" s="80"/>
      <c r="DR506" s="80"/>
      <c r="DS506" s="80"/>
      <c r="DT506" s="80"/>
      <c r="DU506" s="80"/>
      <c r="DV506" s="80"/>
      <c r="DW506" s="80"/>
      <c r="DX506" s="80"/>
      <c r="DY506" s="80"/>
      <c r="DZ506" s="80"/>
      <c r="EA506" s="80"/>
      <c r="EB506" s="80"/>
      <c r="EC506" s="80"/>
      <c r="ED506" s="80"/>
      <c r="EE506" s="80"/>
      <c r="EF506" s="80"/>
      <c r="EG506" s="80"/>
      <c r="EH506" s="80"/>
      <c r="EI506" s="80"/>
      <c r="EJ506" s="80"/>
      <c r="EK506" s="80"/>
      <c r="EL506" s="80"/>
      <c r="EM506" s="80"/>
      <c r="EN506" s="80"/>
      <c r="EO506" s="80"/>
      <c r="EP506" s="80"/>
      <c r="EQ506" s="80"/>
      <c r="ER506" s="80"/>
      <c r="ES506" s="80"/>
      <c r="ET506" s="80"/>
      <c r="EU506" s="80"/>
      <c r="EV506" s="80"/>
      <c r="EW506" s="80"/>
      <c r="EX506" s="80"/>
      <c r="EY506" s="80"/>
      <c r="EZ506" s="80"/>
      <c r="FA506" s="80"/>
      <c r="FB506" s="80"/>
      <c r="FC506" s="80"/>
      <c r="FD506" s="80"/>
      <c r="FE506" s="80"/>
      <c r="FF506" s="80"/>
      <c r="FG506" s="80"/>
      <c r="FH506" s="80"/>
      <c r="FI506" s="80"/>
      <c r="FJ506" s="80"/>
      <c r="FK506" s="80"/>
      <c r="FL506" s="80"/>
      <c r="FM506" s="80"/>
      <c r="FN506" s="80"/>
      <c r="FO506" s="80"/>
      <c r="FP506" s="80"/>
      <c r="FQ506" s="80"/>
      <c r="FR506" s="80"/>
      <c r="FS506" s="80"/>
      <c r="FT506" s="80"/>
      <c r="FU506" s="80"/>
      <c r="FV506" s="80"/>
      <c r="FW506" s="80"/>
      <c r="FX506" s="80"/>
      <c r="FY506" s="80"/>
      <c r="FZ506" s="80"/>
      <c r="GA506" s="80"/>
      <c r="GB506" s="80"/>
      <c r="GC506" s="80"/>
      <c r="GD506" s="80"/>
      <c r="GE506" s="80"/>
      <c r="GF506" s="80"/>
      <c r="GG506" s="80"/>
      <c r="GH506" s="80"/>
      <c r="GI506" s="80"/>
      <c r="GJ506" s="80"/>
      <c r="GK506" s="80"/>
      <c r="GL506" s="80"/>
      <c r="GM506" s="80"/>
      <c r="GN506" s="80"/>
      <c r="GO506" s="80"/>
      <c r="GP506" s="80"/>
      <c r="GQ506" s="80"/>
      <c r="GR506" s="80"/>
      <c r="GS506" s="80"/>
      <c r="GT506" s="80"/>
      <c r="GU506" s="80"/>
      <c r="GV506" s="80"/>
      <c r="GW506" s="80"/>
      <c r="GX506" s="80"/>
      <c r="GY506" s="80"/>
      <c r="GZ506" s="80"/>
      <c r="HA506" s="80"/>
      <c r="HB506" s="80"/>
      <c r="HC506" s="80"/>
      <c r="HD506" s="80"/>
      <c r="HE506" s="80"/>
      <c r="HF506" s="80"/>
      <c r="HG506" s="80"/>
      <c r="HH506" s="80"/>
      <c r="HI506" s="80"/>
      <c r="HJ506" s="80"/>
      <c r="HK506" s="80"/>
      <c r="HL506" s="80"/>
      <c r="HM506" s="80"/>
      <c r="HN506" s="80"/>
      <c r="HO506" s="80"/>
      <c r="HP506" s="80"/>
      <c r="HQ506" s="80"/>
      <c r="HR506" s="80"/>
      <c r="HS506" s="80"/>
      <c r="HT506" s="80"/>
      <c r="HU506" s="80"/>
      <c r="HV506" s="80"/>
      <c r="HW506" s="80"/>
      <c r="HX506" s="80"/>
      <c r="HY506" s="80"/>
      <c r="HZ506" s="80"/>
      <c r="IA506" s="80"/>
      <c r="IB506" s="80"/>
      <c r="IC506" s="80"/>
      <c r="ID506" s="80"/>
      <c r="IE506" s="80"/>
      <c r="IF506" s="80"/>
      <c r="IG506" s="80"/>
      <c r="IH506" s="80"/>
      <c r="II506" s="80"/>
      <c r="IJ506" s="80"/>
      <c r="IK506" s="80"/>
      <c r="IL506" s="80"/>
      <c r="IM506" s="80"/>
      <c r="IN506" s="80"/>
      <c r="IO506" s="80"/>
      <c r="IP506" s="80"/>
      <c r="IQ506" s="80"/>
      <c r="IR506" s="80"/>
      <c r="IS506" s="80"/>
      <c r="IT506" s="80"/>
      <c r="IU506" s="80"/>
      <c r="IV506" s="80"/>
    </row>
    <row r="507" spans="1:256" s="120" customFormat="1" ht="8.25" customHeight="1">
      <c r="A507" s="252"/>
      <c r="B507" s="253"/>
      <c r="C507" s="254"/>
      <c r="D507" s="255"/>
      <c r="E507" s="255"/>
      <c r="F507" s="255"/>
      <c r="G507" s="257"/>
      <c r="H507" s="263"/>
      <c r="O507" s="149"/>
      <c r="P507" s="149"/>
      <c r="Q507" s="149"/>
      <c r="R507" s="149"/>
      <c r="S507" s="149"/>
      <c r="T507" s="149"/>
      <c r="U507" s="149"/>
      <c r="V507" s="149"/>
      <c r="W507" s="149"/>
      <c r="X507" s="149"/>
      <c r="Y507" s="149"/>
      <c r="Z507" s="149"/>
      <c r="AA507" s="149"/>
      <c r="AB507" s="149"/>
      <c r="AC507" s="149"/>
      <c r="AD507" s="149"/>
      <c r="AE507" s="149"/>
      <c r="AF507" s="149"/>
      <c r="AG507" s="149"/>
      <c r="AH507" s="149"/>
      <c r="AI507" s="149"/>
      <c r="AJ507" s="149"/>
      <c r="AK507" s="149"/>
      <c r="AL507" s="149"/>
      <c r="AM507" s="149"/>
      <c r="AN507" s="149"/>
      <c r="AO507" s="149"/>
      <c r="AP507" s="149"/>
      <c r="AQ507" s="149"/>
      <c r="AR507" s="149"/>
      <c r="AS507" s="149"/>
      <c r="AT507" s="149"/>
      <c r="AU507" s="149"/>
      <c r="AV507" s="149"/>
      <c r="AW507" s="149"/>
      <c r="AX507" s="149"/>
      <c r="AY507" s="149"/>
      <c r="AZ507" s="149"/>
      <c r="BA507" s="149"/>
      <c r="BB507" s="149"/>
      <c r="BC507" s="149"/>
      <c r="BD507" s="149"/>
      <c r="BE507" s="149"/>
      <c r="BF507" s="149"/>
      <c r="BG507" s="149"/>
      <c r="BH507" s="149"/>
      <c r="BI507" s="149"/>
      <c r="BJ507" s="149"/>
      <c r="BK507" s="149"/>
      <c r="BL507" s="149"/>
      <c r="BM507" s="149"/>
      <c r="BN507" s="149"/>
      <c r="BO507" s="149"/>
      <c r="BP507" s="149"/>
      <c r="BQ507" s="149"/>
      <c r="BR507" s="149"/>
      <c r="BS507" s="149"/>
      <c r="BT507" s="149"/>
      <c r="BU507" s="149"/>
      <c r="BV507" s="149"/>
      <c r="BW507" s="149"/>
      <c r="BX507" s="149"/>
      <c r="BY507" s="149"/>
      <c r="BZ507" s="149"/>
      <c r="CA507" s="149"/>
      <c r="CB507" s="149"/>
      <c r="CC507" s="149"/>
      <c r="CD507" s="149"/>
      <c r="CE507" s="149"/>
      <c r="CF507" s="149"/>
      <c r="CG507" s="149"/>
      <c r="CH507" s="149"/>
      <c r="CI507" s="149"/>
      <c r="CJ507" s="149"/>
      <c r="CK507" s="149"/>
      <c r="CL507" s="149"/>
      <c r="CM507" s="149"/>
      <c r="CN507" s="149"/>
      <c r="CO507" s="149"/>
      <c r="CP507" s="149"/>
      <c r="CQ507" s="149"/>
      <c r="CR507" s="149"/>
      <c r="CS507" s="149"/>
      <c r="CT507" s="149"/>
      <c r="CU507" s="149"/>
      <c r="CV507" s="149"/>
      <c r="CW507" s="149"/>
      <c r="CX507" s="149"/>
      <c r="CY507" s="149"/>
      <c r="CZ507" s="149"/>
      <c r="DA507" s="149"/>
      <c r="DB507" s="149"/>
      <c r="DC507" s="149"/>
      <c r="DD507" s="149"/>
      <c r="DE507" s="149"/>
      <c r="DF507" s="149"/>
      <c r="DG507" s="149"/>
      <c r="DH507" s="149"/>
      <c r="DI507" s="149"/>
      <c r="DJ507" s="149"/>
      <c r="DK507" s="149"/>
      <c r="DL507" s="149"/>
      <c r="DM507" s="149"/>
      <c r="DN507" s="149"/>
      <c r="DO507" s="149"/>
      <c r="DP507" s="149"/>
      <c r="DQ507" s="149"/>
      <c r="DR507" s="149"/>
      <c r="DS507" s="149"/>
      <c r="DT507" s="149"/>
      <c r="DU507" s="149"/>
      <c r="DV507" s="149"/>
      <c r="DW507" s="149"/>
      <c r="DX507" s="149"/>
      <c r="DY507" s="149"/>
      <c r="DZ507" s="149"/>
      <c r="EA507" s="149"/>
      <c r="EB507" s="149"/>
      <c r="EC507" s="149"/>
      <c r="ED507" s="149"/>
      <c r="EE507" s="149"/>
      <c r="EF507" s="149"/>
      <c r="EG507" s="149"/>
      <c r="EH507" s="149"/>
      <c r="EI507" s="149"/>
      <c r="EJ507" s="149"/>
      <c r="EK507" s="149"/>
      <c r="EL507" s="149"/>
      <c r="EM507" s="149"/>
      <c r="EN507" s="149"/>
      <c r="EO507" s="149"/>
      <c r="EP507" s="149"/>
      <c r="EQ507" s="149"/>
      <c r="ER507" s="149"/>
      <c r="ES507" s="149"/>
      <c r="ET507" s="149"/>
      <c r="EU507" s="149"/>
      <c r="EV507" s="149"/>
      <c r="EW507" s="149"/>
      <c r="EX507" s="149"/>
      <c r="EY507" s="149"/>
      <c r="EZ507" s="149"/>
      <c r="FA507" s="149"/>
      <c r="FB507" s="149"/>
      <c r="FC507" s="149"/>
      <c r="FD507" s="149"/>
      <c r="FE507" s="149"/>
      <c r="FF507" s="149"/>
      <c r="FG507" s="149"/>
      <c r="FH507" s="149"/>
      <c r="FI507" s="149"/>
      <c r="FJ507" s="149"/>
      <c r="FK507" s="149"/>
      <c r="FL507" s="149"/>
      <c r="FM507" s="149"/>
      <c r="FN507" s="149"/>
      <c r="FO507" s="149"/>
      <c r="FP507" s="149"/>
      <c r="FQ507" s="149"/>
      <c r="FR507" s="149"/>
      <c r="FS507" s="149"/>
      <c r="FT507" s="149"/>
      <c r="FU507" s="149"/>
      <c r="FV507" s="149"/>
      <c r="FW507" s="149"/>
      <c r="FX507" s="149"/>
      <c r="FY507" s="149"/>
      <c r="FZ507" s="149"/>
      <c r="GA507" s="149"/>
      <c r="GB507" s="149"/>
      <c r="GC507" s="149"/>
      <c r="GD507" s="149"/>
      <c r="GE507" s="149"/>
      <c r="GF507" s="149"/>
      <c r="GG507" s="149"/>
      <c r="GH507" s="149"/>
      <c r="GI507" s="149"/>
      <c r="GJ507" s="149"/>
      <c r="GK507" s="149"/>
      <c r="GL507" s="149"/>
      <c r="GM507" s="149"/>
      <c r="GN507" s="149"/>
      <c r="GO507" s="149"/>
      <c r="GP507" s="149"/>
      <c r="GQ507" s="149"/>
      <c r="GR507" s="149"/>
      <c r="GS507" s="149"/>
      <c r="GT507" s="149"/>
      <c r="GU507" s="149"/>
      <c r="GV507" s="149"/>
      <c r="GW507" s="149"/>
      <c r="GX507" s="149"/>
      <c r="GY507" s="149"/>
      <c r="GZ507" s="149"/>
      <c r="HA507" s="149"/>
      <c r="HB507" s="149"/>
      <c r="HC507" s="149"/>
      <c r="HD507" s="149"/>
      <c r="HE507" s="149"/>
      <c r="HF507" s="149"/>
      <c r="HG507" s="149"/>
      <c r="HH507" s="149"/>
      <c r="HI507" s="149"/>
      <c r="HJ507" s="149"/>
      <c r="HK507" s="149"/>
      <c r="HL507" s="149"/>
      <c r="HM507" s="149"/>
      <c r="HN507" s="149"/>
      <c r="HO507" s="149"/>
      <c r="HP507" s="149"/>
      <c r="HQ507" s="149"/>
      <c r="HR507" s="149"/>
      <c r="HS507" s="149"/>
      <c r="HT507" s="149"/>
      <c r="HU507" s="149"/>
      <c r="HV507" s="149"/>
      <c r="HW507" s="149"/>
      <c r="HX507" s="149"/>
      <c r="HY507" s="149"/>
      <c r="HZ507" s="149"/>
      <c r="IA507" s="149"/>
      <c r="IB507" s="149"/>
      <c r="IC507" s="149"/>
      <c r="ID507" s="149"/>
      <c r="IE507" s="149"/>
      <c r="IF507" s="149"/>
      <c r="IG507" s="149"/>
      <c r="IH507" s="149"/>
      <c r="II507" s="149"/>
      <c r="IJ507" s="149"/>
      <c r="IK507" s="149"/>
      <c r="IL507" s="149"/>
      <c r="IM507" s="149"/>
      <c r="IN507" s="149"/>
      <c r="IO507" s="149"/>
      <c r="IP507" s="149"/>
      <c r="IQ507" s="149"/>
      <c r="IR507" s="149"/>
      <c r="IS507" s="149"/>
      <c r="IT507" s="149"/>
      <c r="IU507" s="149"/>
      <c r="IV507" s="149"/>
    </row>
    <row r="508" spans="1:256" s="28" customFormat="1" ht="15.75">
      <c r="A508" s="72" t="s">
        <v>1121</v>
      </c>
      <c r="D508" s="80"/>
      <c r="E508" s="80"/>
      <c r="F508" s="80"/>
      <c r="O508" s="80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  <c r="DX508" s="15"/>
      <c r="DY508" s="15"/>
      <c r="DZ508" s="15"/>
      <c r="EA508" s="15"/>
      <c r="EB508" s="15"/>
      <c r="EC508" s="15"/>
      <c r="ED508" s="15"/>
      <c r="EE508" s="15"/>
      <c r="EF508" s="15"/>
      <c r="EG508" s="15"/>
      <c r="EH508" s="15"/>
      <c r="EI508" s="15"/>
      <c r="EJ508" s="15"/>
      <c r="EK508" s="15"/>
      <c r="EL508" s="15"/>
      <c r="EM508" s="15"/>
      <c r="EN508" s="15"/>
      <c r="EO508" s="15"/>
      <c r="EP508" s="15"/>
      <c r="EQ508" s="15"/>
      <c r="ER508" s="15"/>
      <c r="ES508" s="15"/>
      <c r="ET508" s="15"/>
      <c r="EU508" s="15"/>
      <c r="EV508" s="15"/>
      <c r="EW508" s="15"/>
      <c r="EX508" s="15"/>
      <c r="EY508" s="15"/>
      <c r="EZ508" s="15"/>
      <c r="FA508" s="15"/>
      <c r="FB508" s="15"/>
      <c r="FC508" s="15"/>
      <c r="FD508" s="15"/>
      <c r="FE508" s="15"/>
      <c r="FF508" s="15"/>
      <c r="FG508" s="15"/>
      <c r="FH508" s="15"/>
      <c r="FI508" s="15"/>
      <c r="FJ508" s="15"/>
      <c r="FK508" s="15"/>
      <c r="FL508" s="15"/>
      <c r="FM508" s="15"/>
      <c r="FN508" s="15"/>
      <c r="FO508" s="15"/>
      <c r="FP508" s="15"/>
      <c r="FQ508" s="15"/>
      <c r="FR508" s="15"/>
      <c r="FS508" s="15"/>
      <c r="FT508" s="15"/>
      <c r="FU508" s="15"/>
      <c r="FV508" s="15"/>
      <c r="FW508" s="15"/>
      <c r="FX508" s="15"/>
      <c r="FY508" s="15"/>
      <c r="FZ508" s="15"/>
      <c r="GA508" s="15"/>
      <c r="GB508" s="15"/>
      <c r="GC508" s="15"/>
      <c r="GD508" s="15"/>
      <c r="GE508" s="15"/>
      <c r="GF508" s="15"/>
      <c r="GG508" s="15"/>
      <c r="GH508" s="15"/>
      <c r="GI508" s="15"/>
      <c r="GJ508" s="15"/>
      <c r="GK508" s="15"/>
      <c r="GL508" s="15"/>
      <c r="GM508" s="15"/>
      <c r="GN508" s="15"/>
      <c r="GO508" s="15"/>
      <c r="GP508" s="15"/>
      <c r="GQ508" s="15"/>
      <c r="GR508" s="15"/>
      <c r="GS508" s="15"/>
      <c r="GT508" s="15"/>
      <c r="GU508" s="15"/>
      <c r="GV508" s="15"/>
      <c r="GW508" s="15"/>
      <c r="GX508" s="15"/>
      <c r="GY508" s="15"/>
      <c r="GZ508" s="15"/>
      <c r="HA508" s="15"/>
      <c r="HB508" s="15"/>
      <c r="HC508" s="15"/>
      <c r="HD508" s="15"/>
      <c r="HE508" s="15"/>
      <c r="HF508" s="15"/>
      <c r="HG508" s="15"/>
      <c r="HH508" s="15"/>
      <c r="HI508" s="15"/>
      <c r="HJ508" s="15"/>
      <c r="HK508" s="15"/>
      <c r="HL508" s="15"/>
      <c r="HM508" s="15"/>
      <c r="HN508" s="15"/>
      <c r="HO508" s="15"/>
      <c r="HP508" s="15"/>
      <c r="HQ508" s="15"/>
      <c r="HR508" s="15"/>
      <c r="HS508" s="15"/>
      <c r="HT508" s="15"/>
      <c r="HU508" s="15"/>
      <c r="HV508" s="15"/>
      <c r="HW508" s="15"/>
      <c r="HX508" s="15"/>
      <c r="HY508" s="15"/>
      <c r="HZ508" s="15"/>
      <c r="IA508" s="15"/>
      <c r="IB508" s="15"/>
      <c r="IC508" s="15"/>
      <c r="ID508" s="15"/>
      <c r="IE508" s="15"/>
      <c r="IF508" s="15"/>
      <c r="IG508" s="15"/>
      <c r="IH508" s="15"/>
      <c r="II508" s="15"/>
      <c r="IJ508" s="15"/>
      <c r="IK508" s="15"/>
      <c r="IL508" s="15"/>
      <c r="IM508" s="15"/>
      <c r="IN508" s="15"/>
      <c r="IO508" s="15"/>
      <c r="IP508" s="15"/>
      <c r="IQ508" s="15"/>
      <c r="IR508" s="15"/>
      <c r="IS508" s="15"/>
      <c r="IT508" s="15"/>
      <c r="IU508" s="15"/>
      <c r="IV508" s="15"/>
    </row>
    <row r="509" spans="2:256" s="28" customFormat="1" ht="9.75" customHeight="1">
      <c r="B509"/>
      <c r="C509"/>
      <c r="D509" s="15"/>
      <c r="E509" s="15"/>
      <c r="F509" s="15"/>
      <c r="G509"/>
      <c r="O509" s="80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  <c r="DX509" s="15"/>
      <c r="DY509" s="15"/>
      <c r="DZ509" s="15"/>
      <c r="EA509" s="15"/>
      <c r="EB509" s="15"/>
      <c r="EC509" s="15"/>
      <c r="ED509" s="15"/>
      <c r="EE509" s="15"/>
      <c r="EF509" s="15"/>
      <c r="EG509" s="15"/>
      <c r="EH509" s="15"/>
      <c r="EI509" s="15"/>
      <c r="EJ509" s="15"/>
      <c r="EK509" s="15"/>
      <c r="EL509" s="15"/>
      <c r="EM509" s="15"/>
      <c r="EN509" s="15"/>
      <c r="EO509" s="15"/>
      <c r="EP509" s="15"/>
      <c r="EQ509" s="15"/>
      <c r="ER509" s="15"/>
      <c r="ES509" s="15"/>
      <c r="ET509" s="15"/>
      <c r="EU509" s="15"/>
      <c r="EV509" s="15"/>
      <c r="EW509" s="15"/>
      <c r="EX509" s="15"/>
      <c r="EY509" s="15"/>
      <c r="EZ509" s="15"/>
      <c r="FA509" s="15"/>
      <c r="FB509" s="15"/>
      <c r="FC509" s="15"/>
      <c r="FD509" s="15"/>
      <c r="FE509" s="15"/>
      <c r="FF509" s="15"/>
      <c r="FG509" s="15"/>
      <c r="FH509" s="15"/>
      <c r="FI509" s="15"/>
      <c r="FJ509" s="15"/>
      <c r="FK509" s="15"/>
      <c r="FL509" s="15"/>
      <c r="FM509" s="15"/>
      <c r="FN509" s="15"/>
      <c r="FO509" s="15"/>
      <c r="FP509" s="15"/>
      <c r="FQ509" s="15"/>
      <c r="FR509" s="15"/>
      <c r="FS509" s="15"/>
      <c r="FT509" s="15"/>
      <c r="FU509" s="15"/>
      <c r="FV509" s="15"/>
      <c r="FW509" s="15"/>
      <c r="FX509" s="15"/>
      <c r="FY509" s="15"/>
      <c r="FZ509" s="15"/>
      <c r="GA509" s="15"/>
      <c r="GB509" s="15"/>
      <c r="GC509" s="15"/>
      <c r="GD509" s="15"/>
      <c r="GE509" s="15"/>
      <c r="GF509" s="15"/>
      <c r="GG509" s="15"/>
      <c r="GH509" s="15"/>
      <c r="GI509" s="15"/>
      <c r="GJ509" s="15"/>
      <c r="GK509" s="15"/>
      <c r="GL509" s="15"/>
      <c r="GM509" s="15"/>
      <c r="GN509" s="15"/>
      <c r="GO509" s="15"/>
      <c r="GP509" s="15"/>
      <c r="GQ509" s="15"/>
      <c r="GR509" s="15"/>
      <c r="GS509" s="15"/>
      <c r="GT509" s="15"/>
      <c r="GU509" s="15"/>
      <c r="GV509" s="15"/>
      <c r="GW509" s="15"/>
      <c r="GX509" s="15"/>
      <c r="GY509" s="15"/>
      <c r="GZ509" s="15"/>
      <c r="HA509" s="15"/>
      <c r="HB509" s="15"/>
      <c r="HC509" s="15"/>
      <c r="HD509" s="15"/>
      <c r="HE509" s="15"/>
      <c r="HF509" s="15"/>
      <c r="HG509" s="15"/>
      <c r="HH509" s="15"/>
      <c r="HI509" s="15"/>
      <c r="HJ509" s="15"/>
      <c r="HK509" s="15"/>
      <c r="HL509" s="15"/>
      <c r="HM509" s="15"/>
      <c r="HN509" s="15"/>
      <c r="HO509" s="15"/>
      <c r="HP509" s="15"/>
      <c r="HQ509" s="15"/>
      <c r="HR509" s="15"/>
      <c r="HS509" s="15"/>
      <c r="HT509" s="15"/>
      <c r="HU509" s="15"/>
      <c r="HV509" s="15"/>
      <c r="HW509" s="15"/>
      <c r="HX509" s="15"/>
      <c r="HY509" s="15"/>
      <c r="HZ509" s="15"/>
      <c r="IA509" s="15"/>
      <c r="IB509" s="15"/>
      <c r="IC509" s="15"/>
      <c r="ID509" s="15"/>
      <c r="IE509" s="15"/>
      <c r="IF509" s="15"/>
      <c r="IG509" s="15"/>
      <c r="IH509" s="15"/>
      <c r="II509" s="15"/>
      <c r="IJ509" s="15"/>
      <c r="IK509" s="15"/>
      <c r="IL509" s="15"/>
      <c r="IM509" s="15"/>
      <c r="IN509" s="15"/>
      <c r="IO509" s="15"/>
      <c r="IP509" s="15"/>
      <c r="IQ509" s="15"/>
      <c r="IR509" s="15"/>
      <c r="IS509" s="15"/>
      <c r="IT509" s="15"/>
      <c r="IU509" s="15"/>
      <c r="IV509" s="15"/>
    </row>
    <row r="510" spans="1:256" s="28" customFormat="1" ht="15.75" customHeight="1">
      <c r="A510" s="63" t="s">
        <v>685</v>
      </c>
      <c r="B510"/>
      <c r="C510"/>
      <c r="D510" s="15"/>
      <c r="E510" s="15"/>
      <c r="F510" s="15"/>
      <c r="G510"/>
      <c r="O510" s="80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  <c r="DX510" s="15"/>
      <c r="DY510" s="15"/>
      <c r="DZ510" s="15"/>
      <c r="EA510" s="15"/>
      <c r="EB510" s="15"/>
      <c r="EC510" s="15"/>
      <c r="ED510" s="15"/>
      <c r="EE510" s="15"/>
      <c r="EF510" s="15"/>
      <c r="EG510" s="15"/>
      <c r="EH510" s="15"/>
      <c r="EI510" s="15"/>
      <c r="EJ510" s="15"/>
      <c r="EK510" s="15"/>
      <c r="EL510" s="15"/>
      <c r="EM510" s="15"/>
      <c r="EN510" s="15"/>
      <c r="EO510" s="15"/>
      <c r="EP510" s="15"/>
      <c r="EQ510" s="15"/>
      <c r="ER510" s="15"/>
      <c r="ES510" s="15"/>
      <c r="ET510" s="15"/>
      <c r="EU510" s="15"/>
      <c r="EV510" s="15"/>
      <c r="EW510" s="15"/>
      <c r="EX510" s="15"/>
      <c r="EY510" s="15"/>
      <c r="EZ510" s="15"/>
      <c r="FA510" s="15"/>
      <c r="FB510" s="15"/>
      <c r="FC510" s="15"/>
      <c r="FD510" s="15"/>
      <c r="FE510" s="15"/>
      <c r="FF510" s="15"/>
      <c r="FG510" s="15"/>
      <c r="FH510" s="15"/>
      <c r="FI510" s="15"/>
      <c r="FJ510" s="15"/>
      <c r="FK510" s="15"/>
      <c r="FL510" s="15"/>
      <c r="FM510" s="15"/>
      <c r="FN510" s="15"/>
      <c r="FO510" s="15"/>
      <c r="FP510" s="15"/>
      <c r="FQ510" s="15"/>
      <c r="FR510" s="15"/>
      <c r="FS510" s="15"/>
      <c r="FT510" s="15"/>
      <c r="FU510" s="15"/>
      <c r="FV510" s="15"/>
      <c r="FW510" s="15"/>
      <c r="FX510" s="15"/>
      <c r="FY510" s="15"/>
      <c r="FZ510" s="15"/>
      <c r="GA510" s="15"/>
      <c r="GB510" s="15"/>
      <c r="GC510" s="15"/>
      <c r="GD510" s="15"/>
      <c r="GE510" s="15"/>
      <c r="GF510" s="15"/>
      <c r="GG510" s="15"/>
      <c r="GH510" s="15"/>
      <c r="GI510" s="15"/>
      <c r="GJ510" s="15"/>
      <c r="GK510" s="15"/>
      <c r="GL510" s="15"/>
      <c r="GM510" s="15"/>
      <c r="GN510" s="15"/>
      <c r="GO510" s="15"/>
      <c r="GP510" s="15"/>
      <c r="GQ510" s="15"/>
      <c r="GR510" s="15"/>
      <c r="GS510" s="15"/>
      <c r="GT510" s="15"/>
      <c r="GU510" s="15"/>
      <c r="GV510" s="15"/>
      <c r="GW510" s="15"/>
      <c r="GX510" s="15"/>
      <c r="GY510" s="15"/>
      <c r="GZ510" s="15"/>
      <c r="HA510" s="15"/>
      <c r="HB510" s="15"/>
      <c r="HC510" s="15"/>
      <c r="HD510" s="15"/>
      <c r="HE510" s="15"/>
      <c r="HF510" s="15"/>
      <c r="HG510" s="15"/>
      <c r="HH510" s="15"/>
      <c r="HI510" s="15"/>
      <c r="HJ510" s="15"/>
      <c r="HK510" s="15"/>
      <c r="HL510" s="15"/>
      <c r="HM510" s="15"/>
      <c r="HN510" s="15"/>
      <c r="HO510" s="15"/>
      <c r="HP510" s="15"/>
      <c r="HQ510" s="15"/>
      <c r="HR510" s="15"/>
      <c r="HS510" s="15"/>
      <c r="HT510" s="15"/>
      <c r="HU510" s="15"/>
      <c r="HV510" s="15"/>
      <c r="HW510" s="15"/>
      <c r="HX510" s="15"/>
      <c r="HY510" s="15"/>
      <c r="HZ510" s="15"/>
      <c r="IA510" s="15"/>
      <c r="IB510" s="15"/>
      <c r="IC510" s="15"/>
      <c r="ID510" s="15"/>
      <c r="IE510" s="15"/>
      <c r="IF510" s="15"/>
      <c r="IG510" s="15"/>
      <c r="IH510" s="15"/>
      <c r="II510" s="15"/>
      <c r="IJ510" s="15"/>
      <c r="IK510" s="15"/>
      <c r="IL510" s="15"/>
      <c r="IM510" s="15"/>
      <c r="IN510" s="15"/>
      <c r="IO510" s="15"/>
      <c r="IP510" s="15"/>
      <c r="IQ510" s="15"/>
      <c r="IR510" s="15"/>
      <c r="IS510" s="15"/>
      <c r="IT510" s="15"/>
      <c r="IU510" s="15"/>
      <c r="IV510" s="15"/>
    </row>
    <row r="511" spans="1:256" s="28" customFormat="1" ht="10.5" customHeight="1">
      <c r="A511" s="63"/>
      <c r="B511"/>
      <c r="C511"/>
      <c r="D511" s="15"/>
      <c r="E511" s="15"/>
      <c r="F511" s="15"/>
      <c r="G511"/>
      <c r="O511" s="80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  <c r="DX511" s="15"/>
      <c r="DY511" s="15"/>
      <c r="DZ511" s="15"/>
      <c r="EA511" s="15"/>
      <c r="EB511" s="15"/>
      <c r="EC511" s="15"/>
      <c r="ED511" s="15"/>
      <c r="EE511" s="15"/>
      <c r="EF511" s="15"/>
      <c r="EG511" s="15"/>
      <c r="EH511" s="15"/>
      <c r="EI511" s="15"/>
      <c r="EJ511" s="15"/>
      <c r="EK511" s="15"/>
      <c r="EL511" s="15"/>
      <c r="EM511" s="15"/>
      <c r="EN511" s="15"/>
      <c r="EO511" s="15"/>
      <c r="EP511" s="15"/>
      <c r="EQ511" s="15"/>
      <c r="ER511" s="15"/>
      <c r="ES511" s="15"/>
      <c r="ET511" s="15"/>
      <c r="EU511" s="15"/>
      <c r="EV511" s="15"/>
      <c r="EW511" s="15"/>
      <c r="EX511" s="15"/>
      <c r="EY511" s="15"/>
      <c r="EZ511" s="15"/>
      <c r="FA511" s="15"/>
      <c r="FB511" s="15"/>
      <c r="FC511" s="15"/>
      <c r="FD511" s="15"/>
      <c r="FE511" s="15"/>
      <c r="FF511" s="15"/>
      <c r="FG511" s="15"/>
      <c r="FH511" s="15"/>
      <c r="FI511" s="15"/>
      <c r="FJ511" s="15"/>
      <c r="FK511" s="15"/>
      <c r="FL511" s="15"/>
      <c r="FM511" s="15"/>
      <c r="FN511" s="15"/>
      <c r="FO511" s="15"/>
      <c r="FP511" s="15"/>
      <c r="FQ511" s="15"/>
      <c r="FR511" s="15"/>
      <c r="FS511" s="15"/>
      <c r="FT511" s="15"/>
      <c r="FU511" s="15"/>
      <c r="FV511" s="15"/>
      <c r="FW511" s="15"/>
      <c r="FX511" s="15"/>
      <c r="FY511" s="15"/>
      <c r="FZ511" s="15"/>
      <c r="GA511" s="15"/>
      <c r="GB511" s="15"/>
      <c r="GC511" s="15"/>
      <c r="GD511" s="15"/>
      <c r="GE511" s="15"/>
      <c r="GF511" s="15"/>
      <c r="GG511" s="15"/>
      <c r="GH511" s="15"/>
      <c r="GI511" s="15"/>
      <c r="GJ511" s="15"/>
      <c r="GK511" s="15"/>
      <c r="GL511" s="15"/>
      <c r="GM511" s="15"/>
      <c r="GN511" s="15"/>
      <c r="GO511" s="15"/>
      <c r="GP511" s="15"/>
      <c r="GQ511" s="15"/>
      <c r="GR511" s="15"/>
      <c r="GS511" s="15"/>
      <c r="GT511" s="15"/>
      <c r="GU511" s="15"/>
      <c r="GV511" s="15"/>
      <c r="GW511" s="15"/>
      <c r="GX511" s="15"/>
      <c r="GY511" s="15"/>
      <c r="GZ511" s="15"/>
      <c r="HA511" s="15"/>
      <c r="HB511" s="15"/>
      <c r="HC511" s="15"/>
      <c r="HD511" s="15"/>
      <c r="HE511" s="15"/>
      <c r="HF511" s="15"/>
      <c r="HG511" s="15"/>
      <c r="HH511" s="15"/>
      <c r="HI511" s="15"/>
      <c r="HJ511" s="15"/>
      <c r="HK511" s="15"/>
      <c r="HL511" s="15"/>
      <c r="HM511" s="15"/>
      <c r="HN511" s="15"/>
      <c r="HO511" s="15"/>
      <c r="HP511" s="15"/>
      <c r="HQ511" s="15"/>
      <c r="HR511" s="15"/>
      <c r="HS511" s="15"/>
      <c r="HT511" s="15"/>
      <c r="HU511" s="15"/>
      <c r="HV511" s="15"/>
      <c r="HW511" s="15"/>
      <c r="HX511" s="15"/>
      <c r="HY511" s="15"/>
      <c r="HZ511" s="15"/>
      <c r="IA511" s="15"/>
      <c r="IB511" s="15"/>
      <c r="IC511" s="15"/>
      <c r="ID511" s="15"/>
      <c r="IE511" s="15"/>
      <c r="IF511" s="15"/>
      <c r="IG511" s="15"/>
      <c r="IH511" s="15"/>
      <c r="II511" s="15"/>
      <c r="IJ511" s="15"/>
      <c r="IK511" s="15"/>
      <c r="IL511" s="15"/>
      <c r="IM511" s="15"/>
      <c r="IN511" s="15"/>
      <c r="IO511" s="15"/>
      <c r="IP511" s="15"/>
      <c r="IQ511" s="15"/>
      <c r="IR511" s="15"/>
      <c r="IS511" s="15"/>
      <c r="IT511" s="15"/>
      <c r="IU511" s="15"/>
      <c r="IV511" s="15"/>
    </row>
    <row r="512" spans="1:256" s="28" customFormat="1" ht="27.75" customHeight="1">
      <c r="A512" s="7" t="s">
        <v>1006</v>
      </c>
      <c r="B512" s="7" t="s">
        <v>1007</v>
      </c>
      <c r="C512" s="5" t="s">
        <v>1008</v>
      </c>
      <c r="D512" s="51" t="s">
        <v>50</v>
      </c>
      <c r="E512" s="58" t="s">
        <v>52</v>
      </c>
      <c r="F512" s="5" t="s">
        <v>978</v>
      </c>
      <c r="G512" s="50" t="s">
        <v>53</v>
      </c>
      <c r="O512" s="80" t="s">
        <v>172</v>
      </c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  <c r="DX512" s="15"/>
      <c r="DY512" s="15"/>
      <c r="DZ512" s="15"/>
      <c r="EA512" s="15"/>
      <c r="EB512" s="15"/>
      <c r="EC512" s="15"/>
      <c r="ED512" s="15"/>
      <c r="EE512" s="15"/>
      <c r="EF512" s="15"/>
      <c r="EG512" s="15"/>
      <c r="EH512" s="15"/>
      <c r="EI512" s="15"/>
      <c r="EJ512" s="15"/>
      <c r="EK512" s="15"/>
      <c r="EL512" s="15"/>
      <c r="EM512" s="15"/>
      <c r="EN512" s="15"/>
      <c r="EO512" s="15"/>
      <c r="EP512" s="15"/>
      <c r="EQ512" s="15"/>
      <c r="ER512" s="15"/>
      <c r="ES512" s="15"/>
      <c r="ET512" s="15"/>
      <c r="EU512" s="15"/>
      <c r="EV512" s="15"/>
      <c r="EW512" s="15"/>
      <c r="EX512" s="15"/>
      <c r="EY512" s="15"/>
      <c r="EZ512" s="15"/>
      <c r="FA512" s="15"/>
      <c r="FB512" s="15"/>
      <c r="FC512" s="15"/>
      <c r="FD512" s="15"/>
      <c r="FE512" s="15"/>
      <c r="FF512" s="15"/>
      <c r="FG512" s="15"/>
      <c r="FH512" s="15"/>
      <c r="FI512" s="15"/>
      <c r="FJ512" s="15"/>
      <c r="FK512" s="15"/>
      <c r="FL512" s="15"/>
      <c r="FM512" s="15"/>
      <c r="FN512" s="15"/>
      <c r="FO512" s="15"/>
      <c r="FP512" s="15"/>
      <c r="FQ512" s="15"/>
      <c r="FR512" s="15"/>
      <c r="FS512" s="15"/>
      <c r="FT512" s="15"/>
      <c r="FU512" s="15"/>
      <c r="FV512" s="15"/>
      <c r="FW512" s="15"/>
      <c r="FX512" s="15"/>
      <c r="FY512" s="15"/>
      <c r="FZ512" s="15"/>
      <c r="GA512" s="15"/>
      <c r="GB512" s="15"/>
      <c r="GC512" s="15"/>
      <c r="GD512" s="15"/>
      <c r="GE512" s="15"/>
      <c r="GF512" s="15"/>
      <c r="GG512" s="15"/>
      <c r="GH512" s="15"/>
      <c r="GI512" s="15"/>
      <c r="GJ512" s="15"/>
      <c r="GK512" s="15"/>
      <c r="GL512" s="15"/>
      <c r="GM512" s="15"/>
      <c r="GN512" s="15"/>
      <c r="GO512" s="15"/>
      <c r="GP512" s="15"/>
      <c r="GQ512" s="15"/>
      <c r="GR512" s="15"/>
      <c r="GS512" s="15"/>
      <c r="GT512" s="15"/>
      <c r="GU512" s="15"/>
      <c r="GV512" s="15"/>
      <c r="GW512" s="15"/>
      <c r="GX512" s="15"/>
      <c r="GY512" s="15"/>
      <c r="GZ512" s="15"/>
      <c r="HA512" s="15"/>
      <c r="HB512" s="15"/>
      <c r="HC512" s="15"/>
      <c r="HD512" s="15"/>
      <c r="HE512" s="15"/>
      <c r="HF512" s="15"/>
      <c r="HG512" s="15"/>
      <c r="HH512" s="15"/>
      <c r="HI512" s="15"/>
      <c r="HJ512" s="15"/>
      <c r="HK512" s="15"/>
      <c r="HL512" s="15"/>
      <c r="HM512" s="15"/>
      <c r="HN512" s="15"/>
      <c r="HO512" s="15"/>
      <c r="HP512" s="15"/>
      <c r="HQ512" s="15"/>
      <c r="HR512" s="15"/>
      <c r="HS512" s="15"/>
      <c r="HT512" s="15"/>
      <c r="HU512" s="15"/>
      <c r="HV512" s="15"/>
      <c r="HW512" s="15"/>
      <c r="HX512" s="15"/>
      <c r="HY512" s="15"/>
      <c r="HZ512" s="15"/>
      <c r="IA512" s="15"/>
      <c r="IB512" s="15"/>
      <c r="IC512" s="15"/>
      <c r="ID512" s="15"/>
      <c r="IE512" s="15"/>
      <c r="IF512" s="15"/>
      <c r="IG512" s="15"/>
      <c r="IH512" s="15"/>
      <c r="II512" s="15"/>
      <c r="IJ512" s="15"/>
      <c r="IK512" s="15"/>
      <c r="IL512" s="15"/>
      <c r="IM512" s="15"/>
      <c r="IN512" s="15"/>
      <c r="IO512" s="15"/>
      <c r="IP512" s="15"/>
      <c r="IQ512" s="15"/>
      <c r="IR512" s="15"/>
      <c r="IS512" s="15"/>
      <c r="IT512" s="15"/>
      <c r="IU512" s="15"/>
      <c r="IV512" s="15"/>
    </row>
    <row r="513" spans="1:15" ht="24">
      <c r="A513" s="145" t="s">
        <v>1122</v>
      </c>
      <c r="B513" s="141">
        <v>2139</v>
      </c>
      <c r="C513" s="402" t="s">
        <v>716</v>
      </c>
      <c r="D513" s="172">
        <v>850</v>
      </c>
      <c r="E513" s="298">
        <v>850</v>
      </c>
      <c r="F513" s="655">
        <v>397</v>
      </c>
      <c r="G513" s="300">
        <f aca="true" t="shared" si="15" ref="G513:G522">F513/E513*100</f>
        <v>46.705882352941174</v>
      </c>
      <c r="H513" s="28"/>
      <c r="O513" s="149"/>
    </row>
    <row r="514" spans="1:18" ht="35.25" customHeight="1">
      <c r="A514" s="145" t="s">
        <v>1122</v>
      </c>
      <c r="B514" s="141">
        <v>2141</v>
      </c>
      <c r="C514" s="402" t="s">
        <v>449</v>
      </c>
      <c r="D514" s="172">
        <v>900</v>
      </c>
      <c r="E514" s="298">
        <v>2369</v>
      </c>
      <c r="F514" s="655">
        <v>890</v>
      </c>
      <c r="G514" s="300">
        <f t="shared" si="15"/>
        <v>37.56859434360489</v>
      </c>
      <c r="H514" s="28"/>
      <c r="R514" s="150"/>
    </row>
    <row r="515" spans="1:18" ht="35.25" customHeight="1">
      <c r="A515" s="145" t="s">
        <v>1122</v>
      </c>
      <c r="B515" s="141">
        <v>2143</v>
      </c>
      <c r="C515" s="402" t="s">
        <v>719</v>
      </c>
      <c r="D515" s="172">
        <v>700</v>
      </c>
      <c r="E515" s="298">
        <v>1168</v>
      </c>
      <c r="F515" s="655">
        <v>437</v>
      </c>
      <c r="G515" s="300">
        <f t="shared" si="15"/>
        <v>37.41438356164384</v>
      </c>
      <c r="H515" s="28"/>
      <c r="R515" s="150"/>
    </row>
    <row r="516" spans="1:256" s="13" customFormat="1" ht="25.5">
      <c r="A516" s="145" t="s">
        <v>1122</v>
      </c>
      <c r="B516" s="141">
        <v>2199</v>
      </c>
      <c r="C516" s="132" t="s">
        <v>444</v>
      </c>
      <c r="D516" s="172">
        <v>1850</v>
      </c>
      <c r="E516" s="171">
        <v>1850</v>
      </c>
      <c r="F516" s="298">
        <v>743</v>
      </c>
      <c r="G516" s="300">
        <f t="shared" si="15"/>
        <v>40.16216216216216</v>
      </c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  <c r="DX516" s="15"/>
      <c r="DY516" s="15"/>
      <c r="DZ516" s="15"/>
      <c r="EA516" s="15"/>
      <c r="EB516" s="15"/>
      <c r="EC516" s="15"/>
      <c r="ED516" s="15"/>
      <c r="EE516" s="15"/>
      <c r="EF516" s="15"/>
      <c r="EG516" s="15"/>
      <c r="EH516" s="15"/>
      <c r="EI516" s="15"/>
      <c r="EJ516" s="15"/>
      <c r="EK516" s="15"/>
      <c r="EL516" s="15"/>
      <c r="EM516" s="15"/>
      <c r="EN516" s="15"/>
      <c r="EO516" s="15"/>
      <c r="EP516" s="15"/>
      <c r="EQ516" s="15"/>
      <c r="ER516" s="15"/>
      <c r="ES516" s="15"/>
      <c r="ET516" s="15"/>
      <c r="EU516" s="15"/>
      <c r="EV516" s="15"/>
      <c r="EW516" s="15"/>
      <c r="EX516" s="15"/>
      <c r="EY516" s="15"/>
      <c r="EZ516" s="15"/>
      <c r="FA516" s="15"/>
      <c r="FB516" s="15"/>
      <c r="FC516" s="15"/>
      <c r="FD516" s="15"/>
      <c r="FE516" s="15"/>
      <c r="FF516" s="15"/>
      <c r="FG516" s="15"/>
      <c r="FH516" s="15"/>
      <c r="FI516" s="15"/>
      <c r="FJ516" s="15"/>
      <c r="FK516" s="15"/>
      <c r="FL516" s="15"/>
      <c r="FM516" s="15"/>
      <c r="FN516" s="15"/>
      <c r="FO516" s="15"/>
      <c r="FP516" s="15"/>
      <c r="FQ516" s="15"/>
      <c r="FR516" s="15"/>
      <c r="FS516" s="15"/>
      <c r="FT516" s="15"/>
      <c r="FU516" s="15"/>
      <c r="FV516" s="15"/>
      <c r="FW516" s="15"/>
      <c r="FX516" s="15"/>
      <c r="FY516" s="15"/>
      <c r="FZ516" s="15"/>
      <c r="GA516" s="15"/>
      <c r="GB516" s="15"/>
      <c r="GC516" s="15"/>
      <c r="GD516" s="15"/>
      <c r="GE516" s="15"/>
      <c r="GF516" s="15"/>
      <c r="GG516" s="15"/>
      <c r="GH516" s="15"/>
      <c r="GI516" s="15"/>
      <c r="GJ516" s="15"/>
      <c r="GK516" s="15"/>
      <c r="GL516" s="15"/>
      <c r="GM516" s="15"/>
      <c r="GN516" s="15"/>
      <c r="GO516" s="15"/>
      <c r="GP516" s="15"/>
      <c r="GQ516" s="15"/>
      <c r="GR516" s="15"/>
      <c r="GS516" s="15"/>
      <c r="GT516" s="15"/>
      <c r="GU516" s="15"/>
      <c r="GV516" s="15"/>
      <c r="GW516" s="15"/>
      <c r="GX516" s="15"/>
      <c r="GY516" s="15"/>
      <c r="GZ516" s="15"/>
      <c r="HA516" s="15"/>
      <c r="HB516" s="15"/>
      <c r="HC516" s="15"/>
      <c r="HD516" s="15"/>
      <c r="HE516" s="15"/>
      <c r="HF516" s="15"/>
      <c r="HG516" s="15"/>
      <c r="HH516" s="15"/>
      <c r="HI516" s="15"/>
      <c r="HJ516" s="15"/>
      <c r="HK516" s="15"/>
      <c r="HL516" s="15"/>
      <c r="HM516" s="15"/>
      <c r="HN516" s="15"/>
      <c r="HO516" s="15"/>
      <c r="HP516" s="15"/>
      <c r="HQ516" s="15"/>
      <c r="HR516" s="15"/>
      <c r="HS516" s="15"/>
      <c r="HT516" s="15"/>
      <c r="HU516" s="15"/>
      <c r="HV516" s="15"/>
      <c r="HW516" s="15"/>
      <c r="HX516" s="15"/>
      <c r="HY516" s="15"/>
      <c r="HZ516" s="15"/>
      <c r="IA516" s="15"/>
      <c r="IB516" s="15"/>
      <c r="IC516" s="15"/>
      <c r="ID516" s="15"/>
      <c r="IE516" s="15"/>
      <c r="IF516" s="15"/>
      <c r="IG516" s="15"/>
      <c r="IH516" s="15"/>
      <c r="II516" s="15"/>
      <c r="IJ516" s="15"/>
      <c r="IK516" s="15"/>
      <c r="IL516" s="15"/>
      <c r="IM516" s="15"/>
      <c r="IN516" s="15"/>
      <c r="IO516" s="15"/>
      <c r="IP516" s="15"/>
      <c r="IQ516" s="15"/>
      <c r="IR516" s="15"/>
      <c r="IS516" s="15"/>
      <c r="IT516" s="15"/>
      <c r="IU516" s="15"/>
      <c r="IV516" s="15"/>
    </row>
    <row r="517" spans="1:256" s="13" customFormat="1" ht="24">
      <c r="A517" s="145" t="s">
        <v>1122</v>
      </c>
      <c r="B517" s="141">
        <v>3299</v>
      </c>
      <c r="C517" s="402" t="s">
        <v>924</v>
      </c>
      <c r="D517" s="172">
        <v>450</v>
      </c>
      <c r="E517" s="298">
        <v>450</v>
      </c>
      <c r="F517" s="655">
        <v>142</v>
      </c>
      <c r="G517" s="300">
        <f t="shared" si="15"/>
        <v>31.555555555555554</v>
      </c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  <c r="DX517" s="15"/>
      <c r="DY517" s="15"/>
      <c r="DZ517" s="15"/>
      <c r="EA517" s="15"/>
      <c r="EB517" s="15"/>
      <c r="EC517" s="15"/>
      <c r="ED517" s="15"/>
      <c r="EE517" s="15"/>
      <c r="EF517" s="15"/>
      <c r="EG517" s="15"/>
      <c r="EH517" s="15"/>
      <c r="EI517" s="15"/>
      <c r="EJ517" s="15"/>
      <c r="EK517" s="15"/>
      <c r="EL517" s="15"/>
      <c r="EM517" s="15"/>
      <c r="EN517" s="15"/>
      <c r="EO517" s="15"/>
      <c r="EP517" s="15"/>
      <c r="EQ517" s="15"/>
      <c r="ER517" s="15"/>
      <c r="ES517" s="15"/>
      <c r="ET517" s="15"/>
      <c r="EU517" s="15"/>
      <c r="EV517" s="15"/>
      <c r="EW517" s="15"/>
      <c r="EX517" s="15"/>
      <c r="EY517" s="15"/>
      <c r="EZ517" s="15"/>
      <c r="FA517" s="15"/>
      <c r="FB517" s="15"/>
      <c r="FC517" s="15"/>
      <c r="FD517" s="15"/>
      <c r="FE517" s="15"/>
      <c r="FF517" s="15"/>
      <c r="FG517" s="15"/>
      <c r="FH517" s="15"/>
      <c r="FI517" s="15"/>
      <c r="FJ517" s="15"/>
      <c r="FK517" s="15"/>
      <c r="FL517" s="15"/>
      <c r="FM517" s="15"/>
      <c r="FN517" s="15"/>
      <c r="FO517" s="15"/>
      <c r="FP517" s="15"/>
      <c r="FQ517" s="15"/>
      <c r="FR517" s="15"/>
      <c r="FS517" s="15"/>
      <c r="FT517" s="15"/>
      <c r="FU517" s="15"/>
      <c r="FV517" s="15"/>
      <c r="FW517" s="15"/>
      <c r="FX517" s="15"/>
      <c r="FY517" s="15"/>
      <c r="FZ517" s="15"/>
      <c r="GA517" s="15"/>
      <c r="GB517" s="15"/>
      <c r="GC517" s="15"/>
      <c r="GD517" s="15"/>
      <c r="GE517" s="15"/>
      <c r="GF517" s="15"/>
      <c r="GG517" s="15"/>
      <c r="GH517" s="15"/>
      <c r="GI517" s="15"/>
      <c r="GJ517" s="15"/>
      <c r="GK517" s="15"/>
      <c r="GL517" s="15"/>
      <c r="GM517" s="15"/>
      <c r="GN517" s="15"/>
      <c r="GO517" s="15"/>
      <c r="GP517" s="15"/>
      <c r="GQ517" s="15"/>
      <c r="GR517" s="15"/>
      <c r="GS517" s="15"/>
      <c r="GT517" s="15"/>
      <c r="GU517" s="15"/>
      <c r="GV517" s="15"/>
      <c r="GW517" s="15"/>
      <c r="GX517" s="15"/>
      <c r="GY517" s="15"/>
      <c r="GZ517" s="15"/>
      <c r="HA517" s="15"/>
      <c r="HB517" s="15"/>
      <c r="HC517" s="15"/>
      <c r="HD517" s="15"/>
      <c r="HE517" s="15"/>
      <c r="HF517" s="15"/>
      <c r="HG517" s="15"/>
      <c r="HH517" s="15"/>
      <c r="HI517" s="15"/>
      <c r="HJ517" s="15"/>
      <c r="HK517" s="15"/>
      <c r="HL517" s="15"/>
      <c r="HM517" s="15"/>
      <c r="HN517" s="15"/>
      <c r="HO517" s="15"/>
      <c r="HP517" s="15"/>
      <c r="HQ517" s="15"/>
      <c r="HR517" s="15"/>
      <c r="HS517" s="15"/>
      <c r="HT517" s="15"/>
      <c r="HU517" s="15"/>
      <c r="HV517" s="15"/>
      <c r="HW517" s="15"/>
      <c r="HX517" s="15"/>
      <c r="HY517" s="15"/>
      <c r="HZ517" s="15"/>
      <c r="IA517" s="15"/>
      <c r="IB517" s="15"/>
      <c r="IC517" s="15"/>
      <c r="ID517" s="15"/>
      <c r="IE517" s="15"/>
      <c r="IF517" s="15"/>
      <c r="IG517" s="15"/>
      <c r="IH517" s="15"/>
      <c r="II517" s="15"/>
      <c r="IJ517" s="15"/>
      <c r="IK517" s="15"/>
      <c r="IL517" s="15"/>
      <c r="IM517" s="15"/>
      <c r="IN517" s="15"/>
      <c r="IO517" s="15"/>
      <c r="IP517" s="15"/>
      <c r="IQ517" s="15"/>
      <c r="IR517" s="15"/>
      <c r="IS517" s="15"/>
      <c r="IT517" s="15"/>
      <c r="IU517" s="15"/>
      <c r="IV517" s="15"/>
    </row>
    <row r="518" spans="1:256" s="13" customFormat="1" ht="38.25">
      <c r="A518" s="145" t="s">
        <v>1122</v>
      </c>
      <c r="B518" s="141">
        <v>3699</v>
      </c>
      <c r="C518" s="132" t="s">
        <v>445</v>
      </c>
      <c r="D518" s="172">
        <v>3600</v>
      </c>
      <c r="E518" s="298">
        <v>4989</v>
      </c>
      <c r="F518" s="655">
        <v>50</v>
      </c>
      <c r="G518" s="300">
        <f t="shared" si="15"/>
        <v>1.0022048506714774</v>
      </c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  <c r="DX518" s="15"/>
      <c r="DY518" s="15"/>
      <c r="DZ518" s="15"/>
      <c r="EA518" s="15"/>
      <c r="EB518" s="15"/>
      <c r="EC518" s="15"/>
      <c r="ED518" s="15"/>
      <c r="EE518" s="15"/>
      <c r="EF518" s="15"/>
      <c r="EG518" s="15"/>
      <c r="EH518" s="15"/>
      <c r="EI518" s="15"/>
      <c r="EJ518" s="15"/>
      <c r="EK518" s="15"/>
      <c r="EL518" s="15"/>
      <c r="EM518" s="15"/>
      <c r="EN518" s="15"/>
      <c r="EO518" s="15"/>
      <c r="EP518" s="15"/>
      <c r="EQ518" s="15"/>
      <c r="ER518" s="15"/>
      <c r="ES518" s="15"/>
      <c r="ET518" s="15"/>
      <c r="EU518" s="15"/>
      <c r="EV518" s="15"/>
      <c r="EW518" s="15"/>
      <c r="EX518" s="15"/>
      <c r="EY518" s="15"/>
      <c r="EZ518" s="15"/>
      <c r="FA518" s="15"/>
      <c r="FB518" s="15"/>
      <c r="FC518" s="15"/>
      <c r="FD518" s="15"/>
      <c r="FE518" s="15"/>
      <c r="FF518" s="15"/>
      <c r="FG518" s="15"/>
      <c r="FH518" s="15"/>
      <c r="FI518" s="15"/>
      <c r="FJ518" s="15"/>
      <c r="FK518" s="15"/>
      <c r="FL518" s="15"/>
      <c r="FM518" s="15"/>
      <c r="FN518" s="15"/>
      <c r="FO518" s="15"/>
      <c r="FP518" s="15"/>
      <c r="FQ518" s="15"/>
      <c r="FR518" s="15"/>
      <c r="FS518" s="15"/>
      <c r="FT518" s="15"/>
      <c r="FU518" s="15"/>
      <c r="FV518" s="15"/>
      <c r="FW518" s="15"/>
      <c r="FX518" s="15"/>
      <c r="FY518" s="15"/>
      <c r="FZ518" s="15"/>
      <c r="GA518" s="15"/>
      <c r="GB518" s="15"/>
      <c r="GC518" s="15"/>
      <c r="GD518" s="15"/>
      <c r="GE518" s="15"/>
      <c r="GF518" s="15"/>
      <c r="GG518" s="15"/>
      <c r="GH518" s="15"/>
      <c r="GI518" s="15"/>
      <c r="GJ518" s="15"/>
      <c r="GK518" s="15"/>
      <c r="GL518" s="15"/>
      <c r="GM518" s="15"/>
      <c r="GN518" s="15"/>
      <c r="GO518" s="15"/>
      <c r="GP518" s="15"/>
      <c r="GQ518" s="15"/>
      <c r="GR518" s="15"/>
      <c r="GS518" s="15"/>
      <c r="GT518" s="15"/>
      <c r="GU518" s="15"/>
      <c r="GV518" s="15"/>
      <c r="GW518" s="15"/>
      <c r="GX518" s="15"/>
      <c r="GY518" s="15"/>
      <c r="GZ518" s="15"/>
      <c r="HA518" s="15"/>
      <c r="HB518" s="15"/>
      <c r="HC518" s="15"/>
      <c r="HD518" s="15"/>
      <c r="HE518" s="15"/>
      <c r="HF518" s="15"/>
      <c r="HG518" s="15"/>
      <c r="HH518" s="15"/>
      <c r="HI518" s="15"/>
      <c r="HJ518" s="15"/>
      <c r="HK518" s="15"/>
      <c r="HL518" s="15"/>
      <c r="HM518" s="15"/>
      <c r="HN518" s="15"/>
      <c r="HO518" s="15"/>
      <c r="HP518" s="15"/>
      <c r="HQ518" s="15"/>
      <c r="HR518" s="15"/>
      <c r="HS518" s="15"/>
      <c r="HT518" s="15"/>
      <c r="HU518" s="15"/>
      <c r="HV518" s="15"/>
      <c r="HW518" s="15"/>
      <c r="HX518" s="15"/>
      <c r="HY518" s="15"/>
      <c r="HZ518" s="15"/>
      <c r="IA518" s="15"/>
      <c r="IB518" s="15"/>
      <c r="IC518" s="15"/>
      <c r="ID518" s="15"/>
      <c r="IE518" s="15"/>
      <c r="IF518" s="15"/>
      <c r="IG518" s="15"/>
      <c r="IH518" s="15"/>
      <c r="II518" s="15"/>
      <c r="IJ518" s="15"/>
      <c r="IK518" s="15"/>
      <c r="IL518" s="15"/>
      <c r="IM518" s="15"/>
      <c r="IN518" s="15"/>
      <c r="IO518" s="15"/>
      <c r="IP518" s="15"/>
      <c r="IQ518" s="15"/>
      <c r="IR518" s="15"/>
      <c r="IS518" s="15"/>
      <c r="IT518" s="15"/>
      <c r="IU518" s="15"/>
      <c r="IV518" s="15"/>
    </row>
    <row r="519" spans="1:256" s="13" customFormat="1" ht="25.5">
      <c r="A519" s="145" t="s">
        <v>1122</v>
      </c>
      <c r="B519" s="141">
        <v>3699</v>
      </c>
      <c r="C519" s="132" t="s">
        <v>233</v>
      </c>
      <c r="D519" s="284">
        <v>69000</v>
      </c>
      <c r="E519" s="285">
        <v>71274</v>
      </c>
      <c r="F519" s="306">
        <v>27057</v>
      </c>
      <c r="G519" s="300">
        <f t="shared" si="15"/>
        <v>37.96194965906221</v>
      </c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  <c r="DX519" s="15"/>
      <c r="DY519" s="15"/>
      <c r="DZ519" s="15"/>
      <c r="EA519" s="15"/>
      <c r="EB519" s="15"/>
      <c r="EC519" s="15"/>
      <c r="ED519" s="15"/>
      <c r="EE519" s="15"/>
      <c r="EF519" s="15"/>
      <c r="EG519" s="15"/>
      <c r="EH519" s="15"/>
      <c r="EI519" s="15"/>
      <c r="EJ519" s="15"/>
      <c r="EK519" s="15"/>
      <c r="EL519" s="15"/>
      <c r="EM519" s="15"/>
      <c r="EN519" s="15"/>
      <c r="EO519" s="15"/>
      <c r="EP519" s="15"/>
      <c r="EQ519" s="15"/>
      <c r="ER519" s="15"/>
      <c r="ES519" s="15"/>
      <c r="ET519" s="15"/>
      <c r="EU519" s="15"/>
      <c r="EV519" s="15"/>
      <c r="EW519" s="15"/>
      <c r="EX519" s="15"/>
      <c r="EY519" s="15"/>
      <c r="EZ519" s="15"/>
      <c r="FA519" s="15"/>
      <c r="FB519" s="15"/>
      <c r="FC519" s="15"/>
      <c r="FD519" s="15"/>
      <c r="FE519" s="15"/>
      <c r="FF519" s="15"/>
      <c r="FG519" s="15"/>
      <c r="FH519" s="15"/>
      <c r="FI519" s="15"/>
      <c r="FJ519" s="15"/>
      <c r="FK519" s="15"/>
      <c r="FL519" s="15"/>
      <c r="FM519" s="15"/>
      <c r="FN519" s="15"/>
      <c r="FO519" s="15"/>
      <c r="FP519" s="15"/>
      <c r="FQ519" s="15"/>
      <c r="FR519" s="15"/>
      <c r="FS519" s="15"/>
      <c r="FT519" s="15"/>
      <c r="FU519" s="15"/>
      <c r="FV519" s="15"/>
      <c r="FW519" s="15"/>
      <c r="FX519" s="15"/>
      <c r="FY519" s="15"/>
      <c r="FZ519" s="15"/>
      <c r="GA519" s="15"/>
      <c r="GB519" s="15"/>
      <c r="GC519" s="15"/>
      <c r="GD519" s="15"/>
      <c r="GE519" s="15"/>
      <c r="GF519" s="15"/>
      <c r="GG519" s="15"/>
      <c r="GH519" s="15"/>
      <c r="GI519" s="15"/>
      <c r="GJ519" s="15"/>
      <c r="GK519" s="15"/>
      <c r="GL519" s="15"/>
      <c r="GM519" s="15"/>
      <c r="GN519" s="15"/>
      <c r="GO519" s="15"/>
      <c r="GP519" s="15"/>
      <c r="GQ519" s="15"/>
      <c r="GR519" s="15"/>
      <c r="GS519" s="15"/>
      <c r="GT519" s="15"/>
      <c r="GU519" s="15"/>
      <c r="GV519" s="15"/>
      <c r="GW519" s="15"/>
      <c r="GX519" s="15"/>
      <c r="GY519" s="15"/>
      <c r="GZ519" s="15"/>
      <c r="HA519" s="15"/>
      <c r="HB519" s="15"/>
      <c r="HC519" s="15"/>
      <c r="HD519" s="15"/>
      <c r="HE519" s="15"/>
      <c r="HF519" s="15"/>
      <c r="HG519" s="15"/>
      <c r="HH519" s="15"/>
      <c r="HI519" s="15"/>
      <c r="HJ519" s="15"/>
      <c r="HK519" s="15"/>
      <c r="HL519" s="15"/>
      <c r="HM519" s="15"/>
      <c r="HN519" s="15"/>
      <c r="HO519" s="15"/>
      <c r="HP519" s="15"/>
      <c r="HQ519" s="15"/>
      <c r="HR519" s="15"/>
      <c r="HS519" s="15"/>
      <c r="HT519" s="15"/>
      <c r="HU519" s="15"/>
      <c r="HV519" s="15"/>
      <c r="HW519" s="15"/>
      <c r="HX519" s="15"/>
      <c r="HY519" s="15"/>
      <c r="HZ519" s="15"/>
      <c r="IA519" s="15"/>
      <c r="IB519" s="15"/>
      <c r="IC519" s="15"/>
      <c r="ID519" s="15"/>
      <c r="IE519" s="15"/>
      <c r="IF519" s="15"/>
      <c r="IG519" s="15"/>
      <c r="IH519" s="15"/>
      <c r="II519" s="15"/>
      <c r="IJ519" s="15"/>
      <c r="IK519" s="15"/>
      <c r="IL519" s="15"/>
      <c r="IM519" s="15"/>
      <c r="IN519" s="15"/>
      <c r="IO519" s="15"/>
      <c r="IP519" s="15"/>
      <c r="IQ519" s="15"/>
      <c r="IR519" s="15"/>
      <c r="IS519" s="15"/>
      <c r="IT519" s="15"/>
      <c r="IU519" s="15"/>
      <c r="IV519" s="15"/>
    </row>
    <row r="520" spans="1:256" s="13" customFormat="1" ht="12.75">
      <c r="A520" s="145" t="s">
        <v>1122</v>
      </c>
      <c r="B520" s="141">
        <v>3636</v>
      </c>
      <c r="C520" s="402" t="s">
        <v>234</v>
      </c>
      <c r="D520" s="172">
        <v>0</v>
      </c>
      <c r="E520" s="298">
        <v>502</v>
      </c>
      <c r="F520" s="655">
        <v>502</v>
      </c>
      <c r="G520" s="300">
        <f t="shared" si="15"/>
        <v>100</v>
      </c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  <c r="DX520" s="15"/>
      <c r="DY520" s="15"/>
      <c r="DZ520" s="15"/>
      <c r="EA520" s="15"/>
      <c r="EB520" s="15"/>
      <c r="EC520" s="15"/>
      <c r="ED520" s="15"/>
      <c r="EE520" s="15"/>
      <c r="EF520" s="15"/>
      <c r="EG520" s="15"/>
      <c r="EH520" s="15"/>
      <c r="EI520" s="15"/>
      <c r="EJ520" s="15"/>
      <c r="EK520" s="15"/>
      <c r="EL520" s="15"/>
      <c r="EM520" s="15"/>
      <c r="EN520" s="15"/>
      <c r="EO520" s="15"/>
      <c r="EP520" s="15"/>
      <c r="EQ520" s="15"/>
      <c r="ER520" s="15"/>
      <c r="ES520" s="15"/>
      <c r="ET520" s="15"/>
      <c r="EU520" s="15"/>
      <c r="EV520" s="15"/>
      <c r="EW520" s="15"/>
      <c r="EX520" s="15"/>
      <c r="EY520" s="15"/>
      <c r="EZ520" s="15"/>
      <c r="FA520" s="15"/>
      <c r="FB520" s="15"/>
      <c r="FC520" s="15"/>
      <c r="FD520" s="15"/>
      <c r="FE520" s="15"/>
      <c r="FF520" s="15"/>
      <c r="FG520" s="15"/>
      <c r="FH520" s="15"/>
      <c r="FI520" s="15"/>
      <c r="FJ520" s="15"/>
      <c r="FK520" s="15"/>
      <c r="FL520" s="15"/>
      <c r="FM520" s="15"/>
      <c r="FN520" s="15"/>
      <c r="FO520" s="15"/>
      <c r="FP520" s="15"/>
      <c r="FQ520" s="15"/>
      <c r="FR520" s="15"/>
      <c r="FS520" s="15"/>
      <c r="FT520" s="15"/>
      <c r="FU520" s="15"/>
      <c r="FV520" s="15"/>
      <c r="FW520" s="15"/>
      <c r="FX520" s="15"/>
      <c r="FY520" s="15"/>
      <c r="FZ520" s="15"/>
      <c r="GA520" s="15"/>
      <c r="GB520" s="15"/>
      <c r="GC520" s="15"/>
      <c r="GD520" s="15"/>
      <c r="GE520" s="15"/>
      <c r="GF520" s="15"/>
      <c r="GG520" s="15"/>
      <c r="GH520" s="15"/>
      <c r="GI520" s="15"/>
      <c r="GJ520" s="15"/>
      <c r="GK520" s="15"/>
      <c r="GL520" s="15"/>
      <c r="GM520" s="15"/>
      <c r="GN520" s="15"/>
      <c r="GO520" s="15"/>
      <c r="GP520" s="15"/>
      <c r="GQ520" s="15"/>
      <c r="GR520" s="15"/>
      <c r="GS520" s="15"/>
      <c r="GT520" s="15"/>
      <c r="GU520" s="15"/>
      <c r="GV520" s="15"/>
      <c r="GW520" s="15"/>
      <c r="GX520" s="15"/>
      <c r="GY520" s="15"/>
      <c r="GZ520" s="15"/>
      <c r="HA520" s="15"/>
      <c r="HB520" s="15"/>
      <c r="HC520" s="15"/>
      <c r="HD520" s="15"/>
      <c r="HE520" s="15"/>
      <c r="HF520" s="15"/>
      <c r="HG520" s="15"/>
      <c r="HH520" s="15"/>
      <c r="HI520" s="15"/>
      <c r="HJ520" s="15"/>
      <c r="HK520" s="15"/>
      <c r="HL520" s="15"/>
      <c r="HM520" s="15"/>
      <c r="HN520" s="15"/>
      <c r="HO520" s="15"/>
      <c r="HP520" s="15"/>
      <c r="HQ520" s="15"/>
      <c r="HR520" s="15"/>
      <c r="HS520" s="15"/>
      <c r="HT520" s="15"/>
      <c r="HU520" s="15"/>
      <c r="HV520" s="15"/>
      <c r="HW520" s="15"/>
      <c r="HX520" s="15"/>
      <c r="HY520" s="15"/>
      <c r="HZ520" s="15"/>
      <c r="IA520" s="15"/>
      <c r="IB520" s="15"/>
      <c r="IC520" s="15"/>
      <c r="ID520" s="15"/>
      <c r="IE520" s="15"/>
      <c r="IF520" s="15"/>
      <c r="IG520" s="15"/>
      <c r="IH520" s="15"/>
      <c r="II520" s="15"/>
      <c r="IJ520" s="15"/>
      <c r="IK520" s="15"/>
      <c r="IL520" s="15"/>
      <c r="IM520" s="15"/>
      <c r="IN520" s="15"/>
      <c r="IO520" s="15"/>
      <c r="IP520" s="15"/>
      <c r="IQ520" s="15"/>
      <c r="IR520" s="15"/>
      <c r="IS520" s="15"/>
      <c r="IT520" s="15"/>
      <c r="IU520" s="15"/>
      <c r="IV520" s="15"/>
    </row>
    <row r="521" spans="1:256" s="13" customFormat="1" ht="24" customHeight="1">
      <c r="A521" s="145" t="s">
        <v>1122</v>
      </c>
      <c r="B521" s="141">
        <v>4399</v>
      </c>
      <c r="C521" s="402" t="s">
        <v>1036</v>
      </c>
      <c r="D521" s="172">
        <v>0</v>
      </c>
      <c r="E521" s="298">
        <v>3387</v>
      </c>
      <c r="F521" s="655">
        <v>3383</v>
      </c>
      <c r="G521" s="300">
        <f t="shared" si="15"/>
        <v>99.8819013876587</v>
      </c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  <c r="DX521" s="15"/>
      <c r="DY521" s="15"/>
      <c r="DZ521" s="15"/>
      <c r="EA521" s="15"/>
      <c r="EB521" s="15"/>
      <c r="EC521" s="15"/>
      <c r="ED521" s="15"/>
      <c r="EE521" s="15"/>
      <c r="EF521" s="15"/>
      <c r="EG521" s="15"/>
      <c r="EH521" s="15"/>
      <c r="EI521" s="15"/>
      <c r="EJ521" s="15"/>
      <c r="EK521" s="15"/>
      <c r="EL521" s="15"/>
      <c r="EM521" s="15"/>
      <c r="EN521" s="15"/>
      <c r="EO521" s="15"/>
      <c r="EP521" s="15"/>
      <c r="EQ521" s="15"/>
      <c r="ER521" s="15"/>
      <c r="ES521" s="15"/>
      <c r="ET521" s="15"/>
      <c r="EU521" s="15"/>
      <c r="EV521" s="15"/>
      <c r="EW521" s="15"/>
      <c r="EX521" s="15"/>
      <c r="EY521" s="15"/>
      <c r="EZ521" s="15"/>
      <c r="FA521" s="15"/>
      <c r="FB521" s="15"/>
      <c r="FC521" s="15"/>
      <c r="FD521" s="15"/>
      <c r="FE521" s="15"/>
      <c r="FF521" s="15"/>
      <c r="FG521" s="15"/>
      <c r="FH521" s="15"/>
      <c r="FI521" s="15"/>
      <c r="FJ521" s="15"/>
      <c r="FK521" s="15"/>
      <c r="FL521" s="15"/>
      <c r="FM521" s="15"/>
      <c r="FN521" s="15"/>
      <c r="FO521" s="15"/>
      <c r="FP521" s="15"/>
      <c r="FQ521" s="15"/>
      <c r="FR521" s="15"/>
      <c r="FS521" s="15"/>
      <c r="FT521" s="15"/>
      <c r="FU521" s="15"/>
      <c r="FV521" s="15"/>
      <c r="FW521" s="15"/>
      <c r="FX521" s="15"/>
      <c r="FY521" s="15"/>
      <c r="FZ521" s="15"/>
      <c r="GA521" s="15"/>
      <c r="GB521" s="15"/>
      <c r="GC521" s="15"/>
      <c r="GD521" s="15"/>
      <c r="GE521" s="15"/>
      <c r="GF521" s="15"/>
      <c r="GG521" s="15"/>
      <c r="GH521" s="15"/>
      <c r="GI521" s="15"/>
      <c r="GJ521" s="15"/>
      <c r="GK521" s="15"/>
      <c r="GL521" s="15"/>
      <c r="GM521" s="15"/>
      <c r="GN521" s="15"/>
      <c r="GO521" s="15"/>
      <c r="GP521" s="15"/>
      <c r="GQ521" s="15"/>
      <c r="GR521" s="15"/>
      <c r="GS521" s="15"/>
      <c r="GT521" s="15"/>
      <c r="GU521" s="15"/>
      <c r="GV521" s="15"/>
      <c r="GW521" s="15"/>
      <c r="GX521" s="15"/>
      <c r="GY521" s="15"/>
      <c r="GZ521" s="15"/>
      <c r="HA521" s="15"/>
      <c r="HB521" s="15"/>
      <c r="HC521" s="15"/>
      <c r="HD521" s="15"/>
      <c r="HE521" s="15"/>
      <c r="HF521" s="15"/>
      <c r="HG521" s="15"/>
      <c r="HH521" s="15"/>
      <c r="HI521" s="15"/>
      <c r="HJ521" s="15"/>
      <c r="HK521" s="15"/>
      <c r="HL521" s="15"/>
      <c r="HM521" s="15"/>
      <c r="HN521" s="15"/>
      <c r="HO521" s="15"/>
      <c r="HP521" s="15"/>
      <c r="HQ521" s="15"/>
      <c r="HR521" s="15"/>
      <c r="HS521" s="15"/>
      <c r="HT521" s="15"/>
      <c r="HU521" s="15"/>
      <c r="HV521" s="15"/>
      <c r="HW521" s="15"/>
      <c r="HX521" s="15"/>
      <c r="HY521" s="15"/>
      <c r="HZ521" s="15"/>
      <c r="IA521" s="15"/>
      <c r="IB521" s="15"/>
      <c r="IC521" s="15"/>
      <c r="ID521" s="15"/>
      <c r="IE521" s="15"/>
      <c r="IF521" s="15"/>
      <c r="IG521" s="15"/>
      <c r="IH521" s="15"/>
      <c r="II521" s="15"/>
      <c r="IJ521" s="15"/>
      <c r="IK521" s="15"/>
      <c r="IL521" s="15"/>
      <c r="IM521" s="15"/>
      <c r="IN521" s="15"/>
      <c r="IO521" s="15"/>
      <c r="IP521" s="15"/>
      <c r="IQ521" s="15"/>
      <c r="IR521" s="15"/>
      <c r="IS521" s="15"/>
      <c r="IT521" s="15"/>
      <c r="IU521" s="15"/>
      <c r="IV521" s="15"/>
    </row>
    <row r="522" spans="1:7" ht="13.5" customHeight="1">
      <c r="A522" s="197"/>
      <c r="B522" s="214"/>
      <c r="C522" s="213" t="s">
        <v>942</v>
      </c>
      <c r="D522" s="198">
        <f>SUM(D513:D521)</f>
        <v>77350</v>
      </c>
      <c r="E522" s="199">
        <f>SUM(E513:E521)</f>
        <v>86839</v>
      </c>
      <c r="F522" s="230">
        <f>SUM(F513:F521)</f>
        <v>33601</v>
      </c>
      <c r="G522" s="110">
        <f t="shared" si="15"/>
        <v>38.69344418982254</v>
      </c>
    </row>
    <row r="523" spans="1:7" ht="12.75">
      <c r="A523" s="16"/>
      <c r="B523" s="67"/>
      <c r="C523" s="201"/>
      <c r="D523" s="202"/>
      <c r="E523" s="203"/>
      <c r="F523" s="251"/>
      <c r="G523" s="113"/>
    </row>
    <row r="524" spans="1:7" ht="12.75">
      <c r="A524" s="826" t="s">
        <v>446</v>
      </c>
      <c r="B524" s="827"/>
      <c r="C524" s="827"/>
      <c r="D524" s="827"/>
      <c r="E524" s="827"/>
      <c r="F524" s="827"/>
      <c r="G524" s="827"/>
    </row>
    <row r="525" spans="1:7" ht="12.75">
      <c r="A525" s="16"/>
      <c r="B525" s="67"/>
      <c r="C525" s="201"/>
      <c r="D525" s="202"/>
      <c r="E525" s="203"/>
      <c r="F525" s="251"/>
      <c r="G525" s="113"/>
    </row>
    <row r="526" spans="1:16" ht="24.75" customHeight="1">
      <c r="A526" s="7" t="s">
        <v>1006</v>
      </c>
      <c r="B526" s="7" t="s">
        <v>1007</v>
      </c>
      <c r="C526" s="5" t="s">
        <v>1008</v>
      </c>
      <c r="D526" s="51" t="s">
        <v>50</v>
      </c>
      <c r="E526" s="58" t="s">
        <v>52</v>
      </c>
      <c r="F526" s="5" t="s">
        <v>978</v>
      </c>
      <c r="G526" s="50" t="s">
        <v>53</v>
      </c>
      <c r="P526" s="149"/>
    </row>
    <row r="527" spans="1:14" s="149" customFormat="1" ht="24">
      <c r="A527" s="145" t="s">
        <v>1122</v>
      </c>
      <c r="B527" s="141">
        <v>6174</v>
      </c>
      <c r="C527" s="402" t="s">
        <v>440</v>
      </c>
      <c r="D527" s="172">
        <v>7839</v>
      </c>
      <c r="E527" s="298">
        <v>3739</v>
      </c>
      <c r="F527" s="655">
        <v>2100</v>
      </c>
      <c r="G527" s="300">
        <f>F527/E527*100</f>
        <v>56.1647499331372</v>
      </c>
      <c r="H527" s="120"/>
      <c r="I527" s="120"/>
      <c r="J527" s="120"/>
      <c r="K527" s="120"/>
      <c r="L527" s="120"/>
      <c r="M527" s="120"/>
      <c r="N527" s="120"/>
    </row>
    <row r="528" spans="1:16" ht="24">
      <c r="A528" s="145" t="s">
        <v>1122</v>
      </c>
      <c r="B528" s="141">
        <v>6174</v>
      </c>
      <c r="C528" s="402" t="s">
        <v>441</v>
      </c>
      <c r="D528" s="172">
        <v>1161</v>
      </c>
      <c r="E528" s="298">
        <v>1161</v>
      </c>
      <c r="F528" s="655">
        <v>900</v>
      </c>
      <c r="G528" s="174">
        <f>F528/E528*100</f>
        <v>77.51937984496125</v>
      </c>
      <c r="P528" s="149"/>
    </row>
    <row r="529" spans="1:16" ht="23.25" customHeight="1">
      <c r="A529" s="145" t="s">
        <v>1122</v>
      </c>
      <c r="B529" s="141">
        <v>6223</v>
      </c>
      <c r="C529" s="402" t="s">
        <v>447</v>
      </c>
      <c r="D529" s="172">
        <v>4830</v>
      </c>
      <c r="E529" s="298">
        <v>2950</v>
      </c>
      <c r="F529" s="655">
        <v>1269</v>
      </c>
      <c r="G529" s="300">
        <f>F529/E529*100</f>
        <v>43.016949152542374</v>
      </c>
      <c r="P529" s="149"/>
    </row>
    <row r="530" spans="1:16" ht="24">
      <c r="A530" s="145" t="s">
        <v>1122</v>
      </c>
      <c r="B530" s="141">
        <v>6223</v>
      </c>
      <c r="C530" s="402" t="s">
        <v>448</v>
      </c>
      <c r="D530" s="172">
        <v>170</v>
      </c>
      <c r="E530" s="298">
        <v>50</v>
      </c>
      <c r="F530" s="655">
        <v>0</v>
      </c>
      <c r="G530" s="174">
        <f>F530/E530*100</f>
        <v>0</v>
      </c>
      <c r="P530" s="149"/>
    </row>
    <row r="531" spans="1:7" ht="12.75">
      <c r="A531" s="197"/>
      <c r="B531" s="214"/>
      <c r="C531" s="213" t="s">
        <v>942</v>
      </c>
      <c r="D531" s="296">
        <f>SUM(D527:D530)</f>
        <v>14000</v>
      </c>
      <c r="E531" s="296">
        <f>SUM(E527:E530)</f>
        <v>7900</v>
      </c>
      <c r="F531" s="612">
        <f>SUM(F527:F530)</f>
        <v>4269</v>
      </c>
      <c r="G531" s="174">
        <f>F531/E531*100</f>
        <v>54.0379746835443</v>
      </c>
    </row>
    <row r="532" spans="1:7" ht="12.75">
      <c r="A532" s="180"/>
      <c r="B532" s="181"/>
      <c r="C532" s="418"/>
      <c r="D532" s="527"/>
      <c r="E532" s="527"/>
      <c r="F532" s="528"/>
      <c r="G532" s="529"/>
    </row>
    <row r="533" spans="1:7" ht="12.75">
      <c r="A533" s="377" t="s">
        <v>442</v>
      </c>
      <c r="B533" s="202"/>
      <c r="C533" s="203"/>
      <c r="D533" s="251"/>
      <c r="E533" s="203"/>
      <c r="F533" s="534"/>
      <c r="G533" s="113"/>
    </row>
    <row r="534" spans="1:7" ht="12.75">
      <c r="A534" s="377"/>
      <c r="B534" s="202"/>
      <c r="C534" s="203"/>
      <c r="D534" s="251"/>
      <c r="E534" s="203"/>
      <c r="F534" s="534"/>
      <c r="G534" s="113"/>
    </row>
    <row r="535" spans="1:7" ht="27" customHeight="1">
      <c r="A535" s="7" t="s">
        <v>1006</v>
      </c>
      <c r="B535" s="7" t="s">
        <v>1007</v>
      </c>
      <c r="C535" s="5" t="s">
        <v>1008</v>
      </c>
      <c r="D535" s="51" t="s">
        <v>50</v>
      </c>
      <c r="E535" s="58" t="s">
        <v>52</v>
      </c>
      <c r="F535" s="5" t="s">
        <v>978</v>
      </c>
      <c r="G535" s="50" t="s">
        <v>53</v>
      </c>
    </row>
    <row r="536" spans="1:7" ht="12.75">
      <c r="A536" s="145" t="s">
        <v>1122</v>
      </c>
      <c r="B536" s="141">
        <v>2143</v>
      </c>
      <c r="C536" s="132" t="s">
        <v>235</v>
      </c>
      <c r="D536" s="172">
        <v>9230</v>
      </c>
      <c r="E536" s="172">
        <v>9230</v>
      </c>
      <c r="F536" s="332">
        <v>6152</v>
      </c>
      <c r="G536" s="173">
        <f>F536/E536*100</f>
        <v>66.6522210184182</v>
      </c>
    </row>
    <row r="537" spans="1:7" ht="12.75">
      <c r="A537" s="145" t="s">
        <v>1122</v>
      </c>
      <c r="B537" s="141">
        <v>2143</v>
      </c>
      <c r="C537" s="132" t="s">
        <v>236</v>
      </c>
      <c r="D537" s="172">
        <v>1770</v>
      </c>
      <c r="E537" s="172">
        <v>1770</v>
      </c>
      <c r="F537" s="332">
        <v>0</v>
      </c>
      <c r="G537" s="173">
        <f>F537/E537*100</f>
        <v>0</v>
      </c>
    </row>
    <row r="538" spans="1:7" ht="25.5">
      <c r="A538" s="145" t="s">
        <v>1122</v>
      </c>
      <c r="B538" s="141">
        <v>2143</v>
      </c>
      <c r="C538" s="132" t="s">
        <v>443</v>
      </c>
      <c r="D538" s="172">
        <v>0</v>
      </c>
      <c r="E538" s="172">
        <v>10800</v>
      </c>
      <c r="F538" s="332">
        <v>0</v>
      </c>
      <c r="G538" s="173">
        <f>F538/E538*100</f>
        <v>0</v>
      </c>
    </row>
    <row r="539" spans="1:7" ht="12.75">
      <c r="A539" s="258"/>
      <c r="B539" s="355"/>
      <c r="C539" s="530"/>
      <c r="D539" s="531"/>
      <c r="E539" s="531"/>
      <c r="F539" s="532"/>
      <c r="G539" s="533"/>
    </row>
    <row r="540" spans="1:7" ht="12.75">
      <c r="A540" s="206"/>
      <c r="B540" s="216"/>
      <c r="C540" s="215" t="s">
        <v>385</v>
      </c>
      <c r="D540" s="207">
        <f>D522+D531+D536+D537</f>
        <v>102350</v>
      </c>
      <c r="E540" s="207">
        <f>E522+E531+E536+E537+E538</f>
        <v>116539</v>
      </c>
      <c r="F540" s="207">
        <f>F522+F531+F536+F537+F538</f>
        <v>44022</v>
      </c>
      <c r="G540" s="26">
        <f>F540/E540*100</f>
        <v>37.774478929800324</v>
      </c>
    </row>
    <row r="541" spans="1:256" s="120" customFormat="1" ht="13.5" customHeight="1">
      <c r="A541" s="252"/>
      <c r="B541" s="253"/>
      <c r="C541" s="254"/>
      <c r="D541" s="255"/>
      <c r="E541" s="255"/>
      <c r="F541" s="255"/>
      <c r="G541" s="257"/>
      <c r="H541" s="263"/>
      <c r="O541" s="149"/>
      <c r="P541" s="149"/>
      <c r="Q541" s="149"/>
      <c r="R541" s="149"/>
      <c r="S541" s="149"/>
      <c r="T541" s="149"/>
      <c r="U541" s="149"/>
      <c r="V541" s="149"/>
      <c r="W541" s="149"/>
      <c r="X541" s="149"/>
      <c r="Y541" s="149"/>
      <c r="Z541" s="149"/>
      <c r="AA541" s="149"/>
      <c r="AB541" s="149"/>
      <c r="AC541" s="149"/>
      <c r="AD541" s="149"/>
      <c r="AE541" s="149"/>
      <c r="AF541" s="149"/>
      <c r="AG541" s="149"/>
      <c r="AH541" s="149"/>
      <c r="AI541" s="149"/>
      <c r="AJ541" s="149"/>
      <c r="AK541" s="149"/>
      <c r="AL541" s="149"/>
      <c r="AM541" s="149"/>
      <c r="AN541" s="149"/>
      <c r="AO541" s="149"/>
      <c r="AP541" s="149"/>
      <c r="AQ541" s="149"/>
      <c r="AR541" s="149"/>
      <c r="AS541" s="149"/>
      <c r="AT541" s="149"/>
      <c r="AU541" s="149"/>
      <c r="AV541" s="149"/>
      <c r="AW541" s="149"/>
      <c r="AX541" s="149"/>
      <c r="AY541" s="149"/>
      <c r="AZ541" s="149"/>
      <c r="BA541" s="149"/>
      <c r="BB541" s="149"/>
      <c r="BC541" s="149"/>
      <c r="BD541" s="149"/>
      <c r="BE541" s="149"/>
      <c r="BF541" s="149"/>
      <c r="BG541" s="149"/>
      <c r="BH541" s="149"/>
      <c r="BI541" s="149"/>
      <c r="BJ541" s="149"/>
      <c r="BK541" s="149"/>
      <c r="BL541" s="149"/>
      <c r="BM541" s="149"/>
      <c r="BN541" s="149"/>
      <c r="BO541" s="149"/>
      <c r="BP541" s="149"/>
      <c r="BQ541" s="149"/>
      <c r="BR541" s="149"/>
      <c r="BS541" s="149"/>
      <c r="BT541" s="149"/>
      <c r="BU541" s="149"/>
      <c r="BV541" s="149"/>
      <c r="BW541" s="149"/>
      <c r="BX541" s="149"/>
      <c r="BY541" s="149"/>
      <c r="BZ541" s="149"/>
      <c r="CA541" s="149"/>
      <c r="CB541" s="149"/>
      <c r="CC541" s="149"/>
      <c r="CD541" s="149"/>
      <c r="CE541" s="149"/>
      <c r="CF541" s="149"/>
      <c r="CG541" s="149"/>
      <c r="CH541" s="149"/>
      <c r="CI541" s="149"/>
      <c r="CJ541" s="149"/>
      <c r="CK541" s="149"/>
      <c r="CL541" s="149"/>
      <c r="CM541" s="149"/>
      <c r="CN541" s="149"/>
      <c r="CO541" s="149"/>
      <c r="CP541" s="149"/>
      <c r="CQ541" s="149"/>
      <c r="CR541" s="149"/>
      <c r="CS541" s="149"/>
      <c r="CT541" s="149"/>
      <c r="CU541" s="149"/>
      <c r="CV541" s="149"/>
      <c r="CW541" s="149"/>
      <c r="CX541" s="149"/>
      <c r="CY541" s="149"/>
      <c r="CZ541" s="149"/>
      <c r="DA541" s="149"/>
      <c r="DB541" s="149"/>
      <c r="DC541" s="149"/>
      <c r="DD541" s="149"/>
      <c r="DE541" s="149"/>
      <c r="DF541" s="149"/>
      <c r="DG541" s="149"/>
      <c r="DH541" s="149"/>
      <c r="DI541" s="149"/>
      <c r="DJ541" s="149"/>
      <c r="DK541" s="149"/>
      <c r="DL541" s="149"/>
      <c r="DM541" s="149"/>
      <c r="DN541" s="149"/>
      <c r="DO541" s="149"/>
      <c r="DP541" s="149"/>
      <c r="DQ541" s="149"/>
      <c r="DR541" s="149"/>
      <c r="DS541" s="149"/>
      <c r="DT541" s="149"/>
      <c r="DU541" s="149"/>
      <c r="DV541" s="149"/>
      <c r="DW541" s="149"/>
      <c r="DX541" s="149"/>
      <c r="DY541" s="149"/>
      <c r="DZ541" s="149"/>
      <c r="EA541" s="149"/>
      <c r="EB541" s="149"/>
      <c r="EC541" s="149"/>
      <c r="ED541" s="149"/>
      <c r="EE541" s="149"/>
      <c r="EF541" s="149"/>
      <c r="EG541" s="149"/>
      <c r="EH541" s="149"/>
      <c r="EI541" s="149"/>
      <c r="EJ541" s="149"/>
      <c r="EK541" s="149"/>
      <c r="EL541" s="149"/>
      <c r="EM541" s="149"/>
      <c r="EN541" s="149"/>
      <c r="EO541" s="149"/>
      <c r="EP541" s="149"/>
      <c r="EQ541" s="149"/>
      <c r="ER541" s="149"/>
      <c r="ES541" s="149"/>
      <c r="ET541" s="149"/>
      <c r="EU541" s="149"/>
      <c r="EV541" s="149"/>
      <c r="EW541" s="149"/>
      <c r="EX541" s="149"/>
      <c r="EY541" s="149"/>
      <c r="EZ541" s="149"/>
      <c r="FA541" s="149"/>
      <c r="FB541" s="149"/>
      <c r="FC541" s="149"/>
      <c r="FD541" s="149"/>
      <c r="FE541" s="149"/>
      <c r="FF541" s="149"/>
      <c r="FG541" s="149"/>
      <c r="FH541" s="149"/>
      <c r="FI541" s="149"/>
      <c r="FJ541" s="149"/>
      <c r="FK541" s="149"/>
      <c r="FL541" s="149"/>
      <c r="FM541" s="149"/>
      <c r="FN541" s="149"/>
      <c r="FO541" s="149"/>
      <c r="FP541" s="149"/>
      <c r="FQ541" s="149"/>
      <c r="FR541" s="149"/>
      <c r="FS541" s="149"/>
      <c r="FT541" s="149"/>
      <c r="FU541" s="149"/>
      <c r="FV541" s="149"/>
      <c r="FW541" s="149"/>
      <c r="FX541" s="149"/>
      <c r="FY541" s="149"/>
      <c r="FZ541" s="149"/>
      <c r="GA541" s="149"/>
      <c r="GB541" s="149"/>
      <c r="GC541" s="149"/>
      <c r="GD541" s="149"/>
      <c r="GE541" s="149"/>
      <c r="GF541" s="149"/>
      <c r="GG541" s="149"/>
      <c r="GH541" s="149"/>
      <c r="GI541" s="149"/>
      <c r="GJ541" s="149"/>
      <c r="GK541" s="149"/>
      <c r="GL541" s="149"/>
      <c r="GM541" s="149"/>
      <c r="GN541" s="149"/>
      <c r="GO541" s="149"/>
      <c r="GP541" s="149"/>
      <c r="GQ541" s="149"/>
      <c r="GR541" s="149"/>
      <c r="GS541" s="149"/>
      <c r="GT541" s="149"/>
      <c r="GU541" s="149"/>
      <c r="GV541" s="149"/>
      <c r="GW541" s="149"/>
      <c r="GX541" s="149"/>
      <c r="GY541" s="149"/>
      <c r="GZ541" s="149"/>
      <c r="HA541" s="149"/>
      <c r="HB541" s="149"/>
      <c r="HC541" s="149"/>
      <c r="HD541" s="149"/>
      <c r="HE541" s="149"/>
      <c r="HF541" s="149"/>
      <c r="HG541" s="149"/>
      <c r="HH541" s="149"/>
      <c r="HI541" s="149"/>
      <c r="HJ541" s="149"/>
      <c r="HK541" s="149"/>
      <c r="HL541" s="149"/>
      <c r="HM541" s="149"/>
      <c r="HN541" s="149"/>
      <c r="HO541" s="149"/>
      <c r="HP541" s="149"/>
      <c r="HQ541" s="149"/>
      <c r="HR541" s="149"/>
      <c r="HS541" s="149"/>
      <c r="HT541" s="149"/>
      <c r="HU541" s="149"/>
      <c r="HV541" s="149"/>
      <c r="HW541" s="149"/>
      <c r="HX541" s="149"/>
      <c r="HY541" s="149"/>
      <c r="HZ541" s="149"/>
      <c r="IA541" s="149"/>
      <c r="IB541" s="149"/>
      <c r="IC541" s="149"/>
      <c r="ID541" s="149"/>
      <c r="IE541" s="149"/>
      <c r="IF541" s="149"/>
      <c r="IG541" s="149"/>
      <c r="IH541" s="149"/>
      <c r="II541" s="149"/>
      <c r="IJ541" s="149"/>
      <c r="IK541" s="149"/>
      <c r="IL541" s="149"/>
      <c r="IM541" s="149"/>
      <c r="IN541" s="149"/>
      <c r="IO541" s="149"/>
      <c r="IP541" s="149"/>
      <c r="IQ541" s="149"/>
      <c r="IR541" s="149"/>
      <c r="IS541" s="149"/>
      <c r="IT541" s="149"/>
      <c r="IU541" s="149"/>
      <c r="IV541" s="149"/>
    </row>
    <row r="542" spans="1:256" s="28" customFormat="1" ht="18" customHeight="1">
      <c r="A542" s="147" t="s">
        <v>60</v>
      </c>
      <c r="B542" s="67"/>
      <c r="C542" s="41"/>
      <c r="D542" s="69"/>
      <c r="E542" s="70"/>
      <c r="F542" s="53"/>
      <c r="G542" s="71"/>
      <c r="O542" s="80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  <c r="DX542" s="15"/>
      <c r="DY542" s="15"/>
      <c r="DZ542" s="15"/>
      <c r="EA542" s="15"/>
      <c r="EB542" s="15"/>
      <c r="EC542" s="15"/>
      <c r="ED542" s="15"/>
      <c r="EE542" s="15"/>
      <c r="EF542" s="15"/>
      <c r="EG542" s="15"/>
      <c r="EH542" s="15"/>
      <c r="EI542" s="15"/>
      <c r="EJ542" s="15"/>
      <c r="EK542" s="15"/>
      <c r="EL542" s="15"/>
      <c r="EM542" s="15"/>
      <c r="EN542" s="15"/>
      <c r="EO542" s="15"/>
      <c r="EP542" s="15"/>
      <c r="EQ542" s="15"/>
      <c r="ER542" s="15"/>
      <c r="ES542" s="15"/>
      <c r="ET542" s="15"/>
      <c r="EU542" s="15"/>
      <c r="EV542" s="15"/>
      <c r="EW542" s="15"/>
      <c r="EX542" s="15"/>
      <c r="EY542" s="15"/>
      <c r="EZ542" s="15"/>
      <c r="FA542" s="15"/>
      <c r="FB542" s="15"/>
      <c r="FC542" s="15"/>
      <c r="FD542" s="15"/>
      <c r="FE542" s="15"/>
      <c r="FF542" s="15"/>
      <c r="FG542" s="15"/>
      <c r="FH542" s="15"/>
      <c r="FI542" s="15"/>
      <c r="FJ542" s="15"/>
      <c r="FK542" s="15"/>
      <c r="FL542" s="15"/>
      <c r="FM542" s="15"/>
      <c r="FN542" s="15"/>
      <c r="FO542" s="15"/>
      <c r="FP542" s="15"/>
      <c r="FQ542" s="15"/>
      <c r="FR542" s="15"/>
      <c r="FS542" s="15"/>
      <c r="FT542" s="15"/>
      <c r="FU542" s="15"/>
      <c r="FV542" s="15"/>
      <c r="FW542" s="15"/>
      <c r="FX542" s="15"/>
      <c r="FY542" s="15"/>
      <c r="FZ542" s="15"/>
      <c r="GA542" s="15"/>
      <c r="GB542" s="15"/>
      <c r="GC542" s="15"/>
      <c r="GD542" s="15"/>
      <c r="GE542" s="15"/>
      <c r="GF542" s="15"/>
      <c r="GG542" s="15"/>
      <c r="GH542" s="15"/>
      <c r="GI542" s="15"/>
      <c r="GJ542" s="15"/>
      <c r="GK542" s="15"/>
      <c r="GL542" s="15"/>
      <c r="GM542" s="15"/>
      <c r="GN542" s="15"/>
      <c r="GO542" s="15"/>
      <c r="GP542" s="15"/>
      <c r="GQ542" s="15"/>
      <c r="GR542" s="15"/>
      <c r="GS542" s="15"/>
      <c r="GT542" s="15"/>
      <c r="GU542" s="15"/>
      <c r="GV542" s="15"/>
      <c r="GW542" s="15"/>
      <c r="GX542" s="15"/>
      <c r="GY542" s="15"/>
      <c r="GZ542" s="15"/>
      <c r="HA542" s="15"/>
      <c r="HB542" s="15"/>
      <c r="HC542" s="15"/>
      <c r="HD542" s="15"/>
      <c r="HE542" s="15"/>
      <c r="HF542" s="15"/>
      <c r="HG542" s="15"/>
      <c r="HH542" s="15"/>
      <c r="HI542" s="15"/>
      <c r="HJ542" s="15"/>
      <c r="HK542" s="15"/>
      <c r="HL542" s="15"/>
      <c r="HM542" s="15"/>
      <c r="HN542" s="15"/>
      <c r="HO542" s="15"/>
      <c r="HP542" s="15"/>
      <c r="HQ542" s="15"/>
      <c r="HR542" s="15"/>
      <c r="HS542" s="15"/>
      <c r="HT542" s="15"/>
      <c r="HU542" s="15"/>
      <c r="HV542" s="15"/>
      <c r="HW542" s="15"/>
      <c r="HX542" s="15"/>
      <c r="HY542" s="15"/>
      <c r="HZ542" s="15"/>
      <c r="IA542" s="15"/>
      <c r="IB542" s="15"/>
      <c r="IC542" s="15"/>
      <c r="ID542" s="15"/>
      <c r="IE542" s="15"/>
      <c r="IF542" s="15"/>
      <c r="IG542" s="15"/>
      <c r="IH542" s="15"/>
      <c r="II542" s="15"/>
      <c r="IJ542" s="15"/>
      <c r="IK542" s="15"/>
      <c r="IL542" s="15"/>
      <c r="IM542" s="15"/>
      <c r="IN542" s="15"/>
      <c r="IO542" s="15"/>
      <c r="IP542" s="15"/>
      <c r="IQ542" s="15"/>
      <c r="IR542" s="15"/>
      <c r="IS542" s="15"/>
      <c r="IT542" s="15"/>
      <c r="IU542" s="15"/>
      <c r="IV542" s="15"/>
    </row>
    <row r="543" spans="1:256" s="28" customFormat="1" ht="14.25" customHeight="1">
      <c r="A543" s="75"/>
      <c r="B543" s="19"/>
      <c r="C543" s="68"/>
      <c r="D543" s="56"/>
      <c r="E543" s="59"/>
      <c r="F543" s="421"/>
      <c r="G543" s="37"/>
      <c r="O543" s="80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  <c r="DX543" s="15"/>
      <c r="DY543" s="15"/>
      <c r="DZ543" s="15"/>
      <c r="EA543" s="15"/>
      <c r="EB543" s="15"/>
      <c r="EC543" s="15"/>
      <c r="ED543" s="15"/>
      <c r="EE543" s="15"/>
      <c r="EF543" s="15"/>
      <c r="EG543" s="15"/>
      <c r="EH543" s="15"/>
      <c r="EI543" s="15"/>
      <c r="EJ543" s="15"/>
      <c r="EK543" s="15"/>
      <c r="EL543" s="15"/>
      <c r="EM543" s="15"/>
      <c r="EN543" s="15"/>
      <c r="EO543" s="15"/>
      <c r="EP543" s="15"/>
      <c r="EQ543" s="15"/>
      <c r="ER543" s="15"/>
      <c r="ES543" s="15"/>
      <c r="ET543" s="15"/>
      <c r="EU543" s="15"/>
      <c r="EV543" s="15"/>
      <c r="EW543" s="15"/>
      <c r="EX543" s="15"/>
      <c r="EY543" s="15"/>
      <c r="EZ543" s="15"/>
      <c r="FA543" s="15"/>
      <c r="FB543" s="15"/>
      <c r="FC543" s="15"/>
      <c r="FD543" s="15"/>
      <c r="FE543" s="15"/>
      <c r="FF543" s="15"/>
      <c r="FG543" s="15"/>
      <c r="FH543" s="15"/>
      <c r="FI543" s="15"/>
      <c r="FJ543" s="15"/>
      <c r="FK543" s="15"/>
      <c r="FL543" s="15"/>
      <c r="FM543" s="15"/>
      <c r="FN543" s="15"/>
      <c r="FO543" s="15"/>
      <c r="FP543" s="15"/>
      <c r="FQ543" s="15"/>
      <c r="FR543" s="15"/>
      <c r="FS543" s="15"/>
      <c r="FT543" s="15"/>
      <c r="FU543" s="15"/>
      <c r="FV543" s="15"/>
      <c r="FW543" s="15"/>
      <c r="FX543" s="15"/>
      <c r="FY543" s="15"/>
      <c r="FZ543" s="15"/>
      <c r="GA543" s="15"/>
      <c r="GB543" s="15"/>
      <c r="GC543" s="15"/>
      <c r="GD543" s="15"/>
      <c r="GE543" s="15"/>
      <c r="GF543" s="15"/>
      <c r="GG543" s="15"/>
      <c r="GH543" s="15"/>
      <c r="GI543" s="15"/>
      <c r="GJ543" s="15"/>
      <c r="GK543" s="15"/>
      <c r="GL543" s="15"/>
      <c r="GM543" s="15"/>
      <c r="GN543" s="15"/>
      <c r="GO543" s="15"/>
      <c r="GP543" s="15"/>
      <c r="GQ543" s="15"/>
      <c r="GR543" s="15"/>
      <c r="GS543" s="15"/>
      <c r="GT543" s="15"/>
      <c r="GU543" s="15"/>
      <c r="GV543" s="15"/>
      <c r="GW543" s="15"/>
      <c r="GX543" s="15"/>
      <c r="GY543" s="15"/>
      <c r="GZ543" s="15"/>
      <c r="HA543" s="15"/>
      <c r="HB543" s="15"/>
      <c r="HC543" s="15"/>
      <c r="HD543" s="15"/>
      <c r="HE543" s="15"/>
      <c r="HF543" s="15"/>
      <c r="HG543" s="15"/>
      <c r="HH543" s="15"/>
      <c r="HI543" s="15"/>
      <c r="HJ543" s="15"/>
      <c r="HK543" s="15"/>
      <c r="HL543" s="15"/>
      <c r="HM543" s="15"/>
      <c r="HN543" s="15"/>
      <c r="HO543" s="15"/>
      <c r="HP543" s="15"/>
      <c r="HQ543" s="15"/>
      <c r="HR543" s="15"/>
      <c r="HS543" s="15"/>
      <c r="HT543" s="15"/>
      <c r="HU543" s="15"/>
      <c r="HV543" s="15"/>
      <c r="HW543" s="15"/>
      <c r="HX543" s="15"/>
      <c r="HY543" s="15"/>
      <c r="HZ543" s="15"/>
      <c r="IA543" s="15"/>
      <c r="IB543" s="15"/>
      <c r="IC543" s="15"/>
      <c r="ID543" s="15"/>
      <c r="IE543" s="15"/>
      <c r="IF543" s="15"/>
      <c r="IG543" s="15"/>
      <c r="IH543" s="15"/>
      <c r="II543" s="15"/>
      <c r="IJ543" s="15"/>
      <c r="IK543" s="15"/>
      <c r="IL543" s="15"/>
      <c r="IM543" s="15"/>
      <c r="IN543" s="15"/>
      <c r="IO543" s="15"/>
      <c r="IP543" s="15"/>
      <c r="IQ543" s="15"/>
      <c r="IR543" s="15"/>
      <c r="IS543" s="15"/>
      <c r="IT543" s="15"/>
      <c r="IU543" s="15"/>
      <c r="IV543" s="15"/>
    </row>
    <row r="544" spans="1:256" s="28" customFormat="1" ht="15" customHeight="1">
      <c r="A544" s="63" t="s">
        <v>685</v>
      </c>
      <c r="B544"/>
      <c r="C544" s="41"/>
      <c r="D544" s="15"/>
      <c r="E544" s="15"/>
      <c r="F544" s="15"/>
      <c r="G544"/>
      <c r="O544" s="80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  <c r="DX544" s="15"/>
      <c r="DY544" s="15"/>
      <c r="DZ544" s="15"/>
      <c r="EA544" s="15"/>
      <c r="EB544" s="15"/>
      <c r="EC544" s="15"/>
      <c r="ED544" s="15"/>
      <c r="EE544" s="15"/>
      <c r="EF544" s="15"/>
      <c r="EG544" s="15"/>
      <c r="EH544" s="15"/>
      <c r="EI544" s="15"/>
      <c r="EJ544" s="15"/>
      <c r="EK544" s="15"/>
      <c r="EL544" s="15"/>
      <c r="EM544" s="15"/>
      <c r="EN544" s="15"/>
      <c r="EO544" s="15"/>
      <c r="EP544" s="15"/>
      <c r="EQ544" s="15"/>
      <c r="ER544" s="15"/>
      <c r="ES544" s="15"/>
      <c r="ET544" s="15"/>
      <c r="EU544" s="15"/>
      <c r="EV544" s="15"/>
      <c r="EW544" s="15"/>
      <c r="EX544" s="15"/>
      <c r="EY544" s="15"/>
      <c r="EZ544" s="15"/>
      <c r="FA544" s="15"/>
      <c r="FB544" s="15"/>
      <c r="FC544" s="15"/>
      <c r="FD544" s="15"/>
      <c r="FE544" s="15"/>
      <c r="FF544" s="15"/>
      <c r="FG544" s="15"/>
      <c r="FH544" s="15"/>
      <c r="FI544" s="15"/>
      <c r="FJ544" s="15"/>
      <c r="FK544" s="15"/>
      <c r="FL544" s="15"/>
      <c r="FM544" s="15"/>
      <c r="FN544" s="15"/>
      <c r="FO544" s="15"/>
      <c r="FP544" s="15"/>
      <c r="FQ544" s="15"/>
      <c r="FR544" s="15"/>
      <c r="FS544" s="15"/>
      <c r="FT544" s="15"/>
      <c r="FU544" s="15"/>
      <c r="FV544" s="15"/>
      <c r="FW544" s="15"/>
      <c r="FX544" s="15"/>
      <c r="FY544" s="15"/>
      <c r="FZ544" s="15"/>
      <c r="GA544" s="15"/>
      <c r="GB544" s="15"/>
      <c r="GC544" s="15"/>
      <c r="GD544" s="15"/>
      <c r="GE544" s="15"/>
      <c r="GF544" s="15"/>
      <c r="GG544" s="15"/>
      <c r="GH544" s="15"/>
      <c r="GI544" s="15"/>
      <c r="GJ544" s="15"/>
      <c r="GK544" s="15"/>
      <c r="GL544" s="15"/>
      <c r="GM544" s="15"/>
      <c r="GN544" s="15"/>
      <c r="GO544" s="15"/>
      <c r="GP544" s="15"/>
      <c r="GQ544" s="15"/>
      <c r="GR544" s="15"/>
      <c r="GS544" s="15"/>
      <c r="GT544" s="15"/>
      <c r="GU544" s="15"/>
      <c r="GV544" s="15"/>
      <c r="GW544" s="15"/>
      <c r="GX544" s="15"/>
      <c r="GY544" s="15"/>
      <c r="GZ544" s="15"/>
      <c r="HA544" s="15"/>
      <c r="HB544" s="15"/>
      <c r="HC544" s="15"/>
      <c r="HD544" s="15"/>
      <c r="HE544" s="15"/>
      <c r="HF544" s="15"/>
      <c r="HG544" s="15"/>
      <c r="HH544" s="15"/>
      <c r="HI544" s="15"/>
      <c r="HJ544" s="15"/>
      <c r="HK544" s="15"/>
      <c r="HL544" s="15"/>
      <c r="HM544" s="15"/>
      <c r="HN544" s="15"/>
      <c r="HO544" s="15"/>
      <c r="HP544" s="15"/>
      <c r="HQ544" s="15"/>
      <c r="HR544" s="15"/>
      <c r="HS544" s="15"/>
      <c r="HT544" s="15"/>
      <c r="HU544" s="15"/>
      <c r="HV544" s="15"/>
      <c r="HW544" s="15"/>
      <c r="HX544" s="15"/>
      <c r="HY544" s="15"/>
      <c r="HZ544" s="15"/>
      <c r="IA544" s="15"/>
      <c r="IB544" s="15"/>
      <c r="IC544" s="15"/>
      <c r="ID544" s="15"/>
      <c r="IE544" s="15"/>
      <c r="IF544" s="15"/>
      <c r="IG544" s="15"/>
      <c r="IH544" s="15"/>
      <c r="II544" s="15"/>
      <c r="IJ544" s="15"/>
      <c r="IK544" s="15"/>
      <c r="IL544" s="15"/>
      <c r="IM544" s="15"/>
      <c r="IN544" s="15"/>
      <c r="IO544" s="15"/>
      <c r="IP544" s="15"/>
      <c r="IQ544" s="15"/>
      <c r="IR544" s="15"/>
      <c r="IS544" s="15"/>
      <c r="IT544" s="15"/>
      <c r="IU544" s="15"/>
      <c r="IV544" s="15"/>
    </row>
    <row r="545" spans="1:256" s="28" customFormat="1" ht="12" customHeight="1">
      <c r="A545" s="63"/>
      <c r="B545"/>
      <c r="C545" s="41"/>
      <c r="D545" s="15"/>
      <c r="E545" s="15"/>
      <c r="F545" s="15"/>
      <c r="G545"/>
      <c r="O545" s="80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  <c r="DX545" s="15"/>
      <c r="DY545" s="15"/>
      <c r="DZ545" s="15"/>
      <c r="EA545" s="15"/>
      <c r="EB545" s="15"/>
      <c r="EC545" s="15"/>
      <c r="ED545" s="15"/>
      <c r="EE545" s="15"/>
      <c r="EF545" s="15"/>
      <c r="EG545" s="15"/>
      <c r="EH545" s="15"/>
      <c r="EI545" s="15"/>
      <c r="EJ545" s="15"/>
      <c r="EK545" s="15"/>
      <c r="EL545" s="15"/>
      <c r="EM545" s="15"/>
      <c r="EN545" s="15"/>
      <c r="EO545" s="15"/>
      <c r="EP545" s="15"/>
      <c r="EQ545" s="15"/>
      <c r="ER545" s="15"/>
      <c r="ES545" s="15"/>
      <c r="ET545" s="15"/>
      <c r="EU545" s="15"/>
      <c r="EV545" s="15"/>
      <c r="EW545" s="15"/>
      <c r="EX545" s="15"/>
      <c r="EY545" s="15"/>
      <c r="EZ545" s="15"/>
      <c r="FA545" s="15"/>
      <c r="FB545" s="15"/>
      <c r="FC545" s="15"/>
      <c r="FD545" s="15"/>
      <c r="FE545" s="15"/>
      <c r="FF545" s="15"/>
      <c r="FG545" s="15"/>
      <c r="FH545" s="15"/>
      <c r="FI545" s="15"/>
      <c r="FJ545" s="15"/>
      <c r="FK545" s="15"/>
      <c r="FL545" s="15"/>
      <c r="FM545" s="15"/>
      <c r="FN545" s="15"/>
      <c r="FO545" s="15"/>
      <c r="FP545" s="15"/>
      <c r="FQ545" s="15"/>
      <c r="FR545" s="15"/>
      <c r="FS545" s="15"/>
      <c r="FT545" s="15"/>
      <c r="FU545" s="15"/>
      <c r="FV545" s="15"/>
      <c r="FW545" s="15"/>
      <c r="FX545" s="15"/>
      <c r="FY545" s="15"/>
      <c r="FZ545" s="15"/>
      <c r="GA545" s="15"/>
      <c r="GB545" s="15"/>
      <c r="GC545" s="15"/>
      <c r="GD545" s="15"/>
      <c r="GE545" s="15"/>
      <c r="GF545" s="15"/>
      <c r="GG545" s="15"/>
      <c r="GH545" s="15"/>
      <c r="GI545" s="15"/>
      <c r="GJ545" s="15"/>
      <c r="GK545" s="15"/>
      <c r="GL545" s="15"/>
      <c r="GM545" s="15"/>
      <c r="GN545" s="15"/>
      <c r="GO545" s="15"/>
      <c r="GP545" s="15"/>
      <c r="GQ545" s="15"/>
      <c r="GR545" s="15"/>
      <c r="GS545" s="15"/>
      <c r="GT545" s="15"/>
      <c r="GU545" s="15"/>
      <c r="GV545" s="15"/>
      <c r="GW545" s="15"/>
      <c r="GX545" s="15"/>
      <c r="GY545" s="15"/>
      <c r="GZ545" s="15"/>
      <c r="HA545" s="15"/>
      <c r="HB545" s="15"/>
      <c r="HC545" s="15"/>
      <c r="HD545" s="15"/>
      <c r="HE545" s="15"/>
      <c r="HF545" s="15"/>
      <c r="HG545" s="15"/>
      <c r="HH545" s="15"/>
      <c r="HI545" s="15"/>
      <c r="HJ545" s="15"/>
      <c r="HK545" s="15"/>
      <c r="HL545" s="15"/>
      <c r="HM545" s="15"/>
      <c r="HN545" s="15"/>
      <c r="HO545" s="15"/>
      <c r="HP545" s="15"/>
      <c r="HQ545" s="15"/>
      <c r="HR545" s="15"/>
      <c r="HS545" s="15"/>
      <c r="HT545" s="15"/>
      <c r="HU545" s="15"/>
      <c r="HV545" s="15"/>
      <c r="HW545" s="15"/>
      <c r="HX545" s="15"/>
      <c r="HY545" s="15"/>
      <c r="HZ545" s="15"/>
      <c r="IA545" s="15"/>
      <c r="IB545" s="15"/>
      <c r="IC545" s="15"/>
      <c r="ID545" s="15"/>
      <c r="IE545" s="15"/>
      <c r="IF545" s="15"/>
      <c r="IG545" s="15"/>
      <c r="IH545" s="15"/>
      <c r="II545" s="15"/>
      <c r="IJ545" s="15"/>
      <c r="IK545" s="15"/>
      <c r="IL545" s="15"/>
      <c r="IM545" s="15"/>
      <c r="IN545" s="15"/>
      <c r="IO545" s="15"/>
      <c r="IP545" s="15"/>
      <c r="IQ545" s="15"/>
      <c r="IR545" s="15"/>
      <c r="IS545" s="15"/>
      <c r="IT545" s="15"/>
      <c r="IU545" s="15"/>
      <c r="IV545" s="15"/>
    </row>
    <row r="546" spans="1:16" ht="26.25" customHeight="1">
      <c r="A546" s="82" t="s">
        <v>1006</v>
      </c>
      <c r="B546" s="7" t="s">
        <v>1007</v>
      </c>
      <c r="C546" s="5" t="s">
        <v>1008</v>
      </c>
      <c r="D546" s="51" t="s">
        <v>50</v>
      </c>
      <c r="E546" s="58" t="s">
        <v>52</v>
      </c>
      <c r="F546" s="5" t="s">
        <v>978</v>
      </c>
      <c r="G546" s="50" t="s">
        <v>53</v>
      </c>
      <c r="P546" s="80"/>
    </row>
    <row r="547" spans="1:16" ht="25.5">
      <c r="A547" s="145" t="s">
        <v>525</v>
      </c>
      <c r="B547" s="148">
        <v>3639</v>
      </c>
      <c r="C547" s="142" t="s">
        <v>388</v>
      </c>
      <c r="D547" s="172">
        <v>4050</v>
      </c>
      <c r="E547" s="332">
        <v>10450</v>
      </c>
      <c r="F547" s="656">
        <v>3264</v>
      </c>
      <c r="G547" s="174">
        <f aca="true" t="shared" si="16" ref="G547:G554">F547/E547*100</f>
        <v>31.23444976076555</v>
      </c>
      <c r="P547" s="193"/>
    </row>
    <row r="548" spans="1:16" ht="25.5">
      <c r="A548" s="145" t="s">
        <v>525</v>
      </c>
      <c r="B548" s="141">
        <v>3639</v>
      </c>
      <c r="C548" s="142" t="s">
        <v>705</v>
      </c>
      <c r="D548" s="218">
        <v>9000</v>
      </c>
      <c r="E548" s="470">
        <v>9200</v>
      </c>
      <c r="F548" s="655">
        <v>7312</v>
      </c>
      <c r="G548" s="300">
        <f t="shared" si="16"/>
        <v>79.47826086956522</v>
      </c>
      <c r="P548" s="193"/>
    </row>
    <row r="549" spans="1:16" ht="15" customHeight="1">
      <c r="A549" s="145" t="s">
        <v>525</v>
      </c>
      <c r="B549" s="148">
        <v>3639</v>
      </c>
      <c r="C549" s="142" t="s">
        <v>1035</v>
      </c>
      <c r="D549" s="218">
        <v>0</v>
      </c>
      <c r="E549" s="470">
        <v>1000</v>
      </c>
      <c r="F549" s="655">
        <v>226</v>
      </c>
      <c r="G549" s="300">
        <f t="shared" si="16"/>
        <v>22.6</v>
      </c>
      <c r="P549" s="193"/>
    </row>
    <row r="550" spans="1:16" ht="14.25" customHeight="1">
      <c r="A550" s="145" t="s">
        <v>525</v>
      </c>
      <c r="B550" s="148">
        <v>6172</v>
      </c>
      <c r="C550" s="142" t="s">
        <v>706</v>
      </c>
      <c r="D550" s="172">
        <v>950</v>
      </c>
      <c r="E550" s="332">
        <v>950</v>
      </c>
      <c r="F550" s="656">
        <v>930</v>
      </c>
      <c r="G550" s="174">
        <f t="shared" si="16"/>
        <v>97.89473684210527</v>
      </c>
      <c r="P550" s="193"/>
    </row>
    <row r="551" spans="1:16" ht="14.25" customHeight="1">
      <c r="A551" s="145" t="s">
        <v>526</v>
      </c>
      <c r="B551" s="148" t="s">
        <v>1102</v>
      </c>
      <c r="C551" s="132" t="s">
        <v>61</v>
      </c>
      <c r="D551" s="172">
        <v>104000</v>
      </c>
      <c r="E551" s="332">
        <v>112133</v>
      </c>
      <c r="F551" s="656">
        <v>37509</v>
      </c>
      <c r="G551" s="174">
        <f t="shared" si="16"/>
        <v>33.45045615474481</v>
      </c>
      <c r="P551" s="149"/>
    </row>
    <row r="552" spans="1:18" ht="25.5">
      <c r="A552" s="145" t="s">
        <v>527</v>
      </c>
      <c r="B552" s="141" t="s">
        <v>1102</v>
      </c>
      <c r="C552" s="132" t="s">
        <v>421</v>
      </c>
      <c r="D552" s="172">
        <v>40700</v>
      </c>
      <c r="E552" s="332">
        <v>45915</v>
      </c>
      <c r="F552" s="655">
        <v>10768</v>
      </c>
      <c r="G552" s="174">
        <f t="shared" si="16"/>
        <v>23.452030926712403</v>
      </c>
      <c r="P552" s="80"/>
      <c r="R552" s="182"/>
    </row>
    <row r="553" spans="1:18" ht="25.5">
      <c r="A553" s="145" t="s">
        <v>527</v>
      </c>
      <c r="B553" s="141" t="s">
        <v>1102</v>
      </c>
      <c r="C553" s="132" t="s">
        <v>657</v>
      </c>
      <c r="D553" s="218">
        <v>2000</v>
      </c>
      <c r="E553" s="470">
        <v>1112</v>
      </c>
      <c r="F553" s="655">
        <v>1111</v>
      </c>
      <c r="G553" s="300">
        <f t="shared" si="16"/>
        <v>99.91007194244604</v>
      </c>
      <c r="P553" s="80"/>
      <c r="R553" s="182"/>
    </row>
    <row r="554" spans="1:18" ht="25.5">
      <c r="A554" s="145" t="s">
        <v>528</v>
      </c>
      <c r="B554" s="141" t="s">
        <v>1102</v>
      </c>
      <c r="C554" s="132" t="s">
        <v>62</v>
      </c>
      <c r="D554" s="172">
        <v>14300</v>
      </c>
      <c r="E554" s="332">
        <v>13300</v>
      </c>
      <c r="F554" s="655">
        <v>3722</v>
      </c>
      <c r="G554" s="300">
        <f t="shared" si="16"/>
        <v>27.984962406015036</v>
      </c>
      <c r="P554" s="80"/>
      <c r="R554" s="182"/>
    </row>
    <row r="555" spans="1:18" ht="13.5" customHeight="1">
      <c r="A555" s="130" t="s">
        <v>529</v>
      </c>
      <c r="B555" s="131" t="s">
        <v>1102</v>
      </c>
      <c r="C555" s="132" t="s">
        <v>64</v>
      </c>
      <c r="D555" s="218">
        <v>69000</v>
      </c>
      <c r="E555" s="470">
        <v>71500</v>
      </c>
      <c r="F555" s="655">
        <v>8900</v>
      </c>
      <c r="G555" s="300">
        <f aca="true" t="shared" si="17" ref="G555:G565">F555/E555*100</f>
        <v>12.447552447552447</v>
      </c>
      <c r="P555" s="80"/>
      <c r="R555" s="182"/>
    </row>
    <row r="556" spans="1:18" ht="12.75">
      <c r="A556" s="130" t="s">
        <v>525</v>
      </c>
      <c r="B556" s="131" t="s">
        <v>1102</v>
      </c>
      <c r="C556" s="132" t="s">
        <v>63</v>
      </c>
      <c r="D556" s="218">
        <v>10000</v>
      </c>
      <c r="E556" s="470">
        <v>10000</v>
      </c>
      <c r="F556" s="655">
        <v>3905</v>
      </c>
      <c r="G556" s="300">
        <f t="shared" si="17"/>
        <v>39.050000000000004</v>
      </c>
      <c r="P556" s="80"/>
      <c r="R556" s="182"/>
    </row>
    <row r="557" spans="1:18" ht="12.75">
      <c r="A557" s="130" t="s">
        <v>525</v>
      </c>
      <c r="B557" s="131" t="s">
        <v>1102</v>
      </c>
      <c r="C557" s="132" t="s">
        <v>418</v>
      </c>
      <c r="D557" s="218">
        <v>70100</v>
      </c>
      <c r="E557" s="470">
        <v>81589</v>
      </c>
      <c r="F557" s="655">
        <v>19464</v>
      </c>
      <c r="G557" s="300">
        <f t="shared" si="17"/>
        <v>23.856157079998532</v>
      </c>
      <c r="P557" s="80"/>
      <c r="R557" s="182"/>
    </row>
    <row r="558" spans="1:18" ht="12.75">
      <c r="A558" s="130" t="s">
        <v>525</v>
      </c>
      <c r="B558" s="131" t="s">
        <v>1102</v>
      </c>
      <c r="C558" s="132" t="s">
        <v>426</v>
      </c>
      <c r="D558" s="218">
        <v>1000</v>
      </c>
      <c r="E558" s="470">
        <v>0</v>
      </c>
      <c r="F558" s="655">
        <v>0</v>
      </c>
      <c r="G558" s="300">
        <v>0</v>
      </c>
      <c r="P558" s="80"/>
      <c r="R558" s="182"/>
    </row>
    <row r="559" spans="1:18" ht="25.5">
      <c r="A559" s="145" t="s">
        <v>525</v>
      </c>
      <c r="B559" s="141">
        <v>6172</v>
      </c>
      <c r="C559" s="142" t="s">
        <v>712</v>
      </c>
      <c r="D559" s="218">
        <v>5000</v>
      </c>
      <c r="E559" s="470">
        <v>2162</v>
      </c>
      <c r="F559" s="655">
        <v>0</v>
      </c>
      <c r="G559" s="300">
        <f t="shared" si="17"/>
        <v>0</v>
      </c>
      <c r="P559" s="80"/>
      <c r="R559" s="182"/>
    </row>
    <row r="560" spans="1:18" ht="25.5">
      <c r="A560" s="145" t="s">
        <v>525</v>
      </c>
      <c r="B560" s="141">
        <v>6172</v>
      </c>
      <c r="C560" s="142" t="s">
        <v>711</v>
      </c>
      <c r="D560" s="218">
        <v>7000</v>
      </c>
      <c r="E560" s="470">
        <v>9823</v>
      </c>
      <c r="F560" s="655">
        <v>2733</v>
      </c>
      <c r="G560" s="300">
        <f t="shared" si="17"/>
        <v>27.822457497709458</v>
      </c>
      <c r="P560" s="80"/>
      <c r="R560" s="182"/>
    </row>
    <row r="561" spans="1:18" ht="12.75">
      <c r="A561" s="145" t="s">
        <v>525</v>
      </c>
      <c r="B561" s="141">
        <v>3522</v>
      </c>
      <c r="C561" s="132" t="s">
        <v>1089</v>
      </c>
      <c r="D561" s="172">
        <v>150</v>
      </c>
      <c r="E561" s="332">
        <v>150</v>
      </c>
      <c r="F561" s="655">
        <v>26</v>
      </c>
      <c r="G561" s="174">
        <f t="shared" si="17"/>
        <v>17.333333333333336</v>
      </c>
      <c r="P561" s="80"/>
      <c r="R561" s="182"/>
    </row>
    <row r="562" spans="1:18" ht="12.75">
      <c r="A562" s="145" t="s">
        <v>525</v>
      </c>
      <c r="B562" s="141">
        <v>3639</v>
      </c>
      <c r="C562" s="454" t="s">
        <v>237</v>
      </c>
      <c r="D562" s="218">
        <v>0</v>
      </c>
      <c r="E562" s="470">
        <v>888</v>
      </c>
      <c r="F562" s="655">
        <v>888</v>
      </c>
      <c r="G562" s="300">
        <f t="shared" si="17"/>
        <v>100</v>
      </c>
      <c r="P562" s="80"/>
      <c r="R562" s="182"/>
    </row>
    <row r="563" spans="1:18" ht="25.5">
      <c r="A563" s="145" t="s">
        <v>525</v>
      </c>
      <c r="B563" s="141">
        <v>3639</v>
      </c>
      <c r="C563" s="454" t="s">
        <v>694</v>
      </c>
      <c r="D563" s="218">
        <v>0</v>
      </c>
      <c r="E563" s="470">
        <v>32162</v>
      </c>
      <c r="F563" s="655">
        <v>177</v>
      </c>
      <c r="G563" s="300">
        <f t="shared" si="17"/>
        <v>0.5503389092718114</v>
      </c>
      <c r="P563" s="80"/>
      <c r="R563" s="182"/>
    </row>
    <row r="564" spans="1:18" ht="12.75">
      <c r="A564" s="145" t="s">
        <v>525</v>
      </c>
      <c r="B564" s="141">
        <v>3639</v>
      </c>
      <c r="C564" s="454" t="s">
        <v>1117</v>
      </c>
      <c r="D564" s="218">
        <v>0</v>
      </c>
      <c r="E564" s="470">
        <v>238</v>
      </c>
      <c r="F564" s="655">
        <v>0</v>
      </c>
      <c r="G564" s="300">
        <f t="shared" si="17"/>
        <v>0</v>
      </c>
      <c r="P564" s="80"/>
      <c r="R564" s="182"/>
    </row>
    <row r="565" spans="1:18" ht="25.5">
      <c r="A565" s="145" t="s">
        <v>525</v>
      </c>
      <c r="B565" s="141">
        <v>6172</v>
      </c>
      <c r="C565" s="454" t="s">
        <v>1118</v>
      </c>
      <c r="D565" s="218">
        <v>0</v>
      </c>
      <c r="E565" s="470">
        <v>75</v>
      </c>
      <c r="F565" s="655">
        <v>75</v>
      </c>
      <c r="G565" s="300">
        <f t="shared" si="17"/>
        <v>100</v>
      </c>
      <c r="P565" s="80"/>
      <c r="R565" s="182"/>
    </row>
    <row r="566" spans="1:256" s="28" customFormat="1" ht="13.5" customHeight="1">
      <c r="A566" s="197"/>
      <c r="B566" s="214"/>
      <c r="C566" s="213" t="s">
        <v>595</v>
      </c>
      <c r="D566" s="275">
        <f>SUM(D547:D565)</f>
        <v>337250</v>
      </c>
      <c r="E566" s="275">
        <f>SUM(E547:E565)</f>
        <v>402647</v>
      </c>
      <c r="F566" s="275">
        <f>SUM(F547:F565)</f>
        <v>101010</v>
      </c>
      <c r="G566" s="221">
        <f>F566/E566*100</f>
        <v>25.086490151422957</v>
      </c>
      <c r="O566" s="80"/>
      <c r="P566" s="15"/>
      <c r="Q566" s="15"/>
      <c r="R566" s="15"/>
      <c r="S566" s="15"/>
      <c r="T566" s="15"/>
      <c r="U566" s="15"/>
      <c r="V566" s="149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  <c r="DX566" s="15"/>
      <c r="DY566" s="15"/>
      <c r="DZ566" s="15"/>
      <c r="EA566" s="15"/>
      <c r="EB566" s="15"/>
      <c r="EC566" s="15"/>
      <c r="ED566" s="15"/>
      <c r="EE566" s="15"/>
      <c r="EF566" s="15"/>
      <c r="EG566" s="15"/>
      <c r="EH566" s="15"/>
      <c r="EI566" s="15"/>
      <c r="EJ566" s="15"/>
      <c r="EK566" s="15"/>
      <c r="EL566" s="15"/>
      <c r="EM566" s="15"/>
      <c r="EN566" s="15"/>
      <c r="EO566" s="15"/>
      <c r="EP566" s="15"/>
      <c r="EQ566" s="15"/>
      <c r="ER566" s="15"/>
      <c r="ES566" s="15"/>
      <c r="ET566" s="15"/>
      <c r="EU566" s="15"/>
      <c r="EV566" s="15"/>
      <c r="EW566" s="15"/>
      <c r="EX566" s="15"/>
      <c r="EY566" s="15"/>
      <c r="EZ566" s="15"/>
      <c r="FA566" s="15"/>
      <c r="FB566" s="15"/>
      <c r="FC566" s="15"/>
      <c r="FD566" s="15"/>
      <c r="FE566" s="15"/>
      <c r="FF566" s="15"/>
      <c r="FG566" s="15"/>
      <c r="FH566" s="15"/>
      <c r="FI566" s="15"/>
      <c r="FJ566" s="15"/>
      <c r="FK566" s="15"/>
      <c r="FL566" s="15"/>
      <c r="FM566" s="15"/>
      <c r="FN566" s="15"/>
      <c r="FO566" s="15"/>
      <c r="FP566" s="15"/>
      <c r="FQ566" s="15"/>
      <c r="FR566" s="15"/>
      <c r="FS566" s="15"/>
      <c r="FT566" s="15"/>
      <c r="FU566" s="15"/>
      <c r="FV566" s="15"/>
      <c r="FW566" s="15"/>
      <c r="FX566" s="15"/>
      <c r="FY566" s="15"/>
      <c r="FZ566" s="15"/>
      <c r="GA566" s="15"/>
      <c r="GB566" s="15"/>
      <c r="GC566" s="15"/>
      <c r="GD566" s="15"/>
      <c r="GE566" s="15"/>
      <c r="GF566" s="15"/>
      <c r="GG566" s="15"/>
      <c r="GH566" s="15"/>
      <c r="GI566" s="15"/>
      <c r="GJ566" s="15"/>
      <c r="GK566" s="15"/>
      <c r="GL566" s="15"/>
      <c r="GM566" s="15"/>
      <c r="GN566" s="15"/>
      <c r="GO566" s="15"/>
      <c r="GP566" s="15"/>
      <c r="GQ566" s="15"/>
      <c r="GR566" s="15"/>
      <c r="GS566" s="15"/>
      <c r="GT566" s="15"/>
      <c r="GU566" s="15"/>
      <c r="GV566" s="15"/>
      <c r="GW566" s="15"/>
      <c r="GX566" s="15"/>
      <c r="GY566" s="15"/>
      <c r="GZ566" s="15"/>
      <c r="HA566" s="15"/>
      <c r="HB566" s="15"/>
      <c r="HC566" s="15"/>
      <c r="HD566" s="15"/>
      <c r="HE566" s="15"/>
      <c r="HF566" s="15"/>
      <c r="HG566" s="15"/>
      <c r="HH566" s="15"/>
      <c r="HI566" s="15"/>
      <c r="HJ566" s="15"/>
      <c r="HK566" s="15"/>
      <c r="HL566" s="15"/>
      <c r="HM566" s="15"/>
      <c r="HN566" s="15"/>
      <c r="HO566" s="15"/>
      <c r="HP566" s="15"/>
      <c r="HQ566" s="15"/>
      <c r="HR566" s="15"/>
      <c r="HS566" s="15"/>
      <c r="HT566" s="15"/>
      <c r="HU566" s="15"/>
      <c r="HV566" s="15"/>
      <c r="HW566" s="15"/>
      <c r="HX566" s="15"/>
      <c r="HY566" s="15"/>
      <c r="HZ566" s="15"/>
      <c r="IA566" s="15"/>
      <c r="IB566" s="15"/>
      <c r="IC566" s="15"/>
      <c r="ID566" s="15"/>
      <c r="IE566" s="15"/>
      <c r="IF566" s="15"/>
      <c r="IG566" s="15"/>
      <c r="IH566" s="15"/>
      <c r="II566" s="15"/>
      <c r="IJ566" s="15"/>
      <c r="IK566" s="15"/>
      <c r="IL566" s="15"/>
      <c r="IM566" s="15"/>
      <c r="IN566" s="15"/>
      <c r="IO566" s="15"/>
      <c r="IP566" s="15"/>
      <c r="IQ566" s="15"/>
      <c r="IR566" s="15"/>
      <c r="IS566" s="15"/>
      <c r="IT566" s="15"/>
      <c r="IU566" s="15"/>
      <c r="IV566" s="15"/>
    </row>
    <row r="567" spans="1:256" s="28" customFormat="1" ht="13.5" customHeight="1">
      <c r="A567" s="180"/>
      <c r="B567" s="181"/>
      <c r="C567" s="418"/>
      <c r="D567" s="364"/>
      <c r="E567" s="365"/>
      <c r="F567" s="366"/>
      <c r="G567" s="367"/>
      <c r="O567" s="80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  <c r="DX567" s="15"/>
      <c r="DY567" s="15"/>
      <c r="DZ567" s="15"/>
      <c r="EA567" s="15"/>
      <c r="EB567" s="15"/>
      <c r="EC567" s="15"/>
      <c r="ED567" s="15"/>
      <c r="EE567" s="15"/>
      <c r="EF567" s="15"/>
      <c r="EG567" s="15"/>
      <c r="EH567" s="15"/>
      <c r="EI567" s="15"/>
      <c r="EJ567" s="15"/>
      <c r="EK567" s="15"/>
      <c r="EL567" s="15"/>
      <c r="EM567" s="15"/>
      <c r="EN567" s="15"/>
      <c r="EO567" s="15"/>
      <c r="EP567" s="15"/>
      <c r="EQ567" s="15"/>
      <c r="ER567" s="15"/>
      <c r="ES567" s="15"/>
      <c r="ET567" s="15"/>
      <c r="EU567" s="15"/>
      <c r="EV567" s="15"/>
      <c r="EW567" s="15"/>
      <c r="EX567" s="15"/>
      <c r="EY567" s="15"/>
      <c r="EZ567" s="15"/>
      <c r="FA567" s="15"/>
      <c r="FB567" s="15"/>
      <c r="FC567" s="15"/>
      <c r="FD567" s="15"/>
      <c r="FE567" s="15"/>
      <c r="FF567" s="15"/>
      <c r="FG567" s="15"/>
      <c r="FH567" s="15"/>
      <c r="FI567" s="15"/>
      <c r="FJ567" s="15"/>
      <c r="FK567" s="15"/>
      <c r="FL567" s="15"/>
      <c r="FM567" s="15"/>
      <c r="FN567" s="15"/>
      <c r="FO567" s="15"/>
      <c r="FP567" s="15"/>
      <c r="FQ567" s="15"/>
      <c r="FR567" s="15"/>
      <c r="FS567" s="15"/>
      <c r="FT567" s="15"/>
      <c r="FU567" s="15"/>
      <c r="FV567" s="15"/>
      <c r="FW567" s="15"/>
      <c r="FX567" s="15"/>
      <c r="FY567" s="15"/>
      <c r="FZ567" s="15"/>
      <c r="GA567" s="15"/>
      <c r="GB567" s="15"/>
      <c r="GC567" s="15"/>
      <c r="GD567" s="15"/>
      <c r="GE567" s="15"/>
      <c r="GF567" s="15"/>
      <c r="GG567" s="15"/>
      <c r="GH567" s="15"/>
      <c r="GI567" s="15"/>
      <c r="GJ567" s="15"/>
      <c r="GK567" s="15"/>
      <c r="GL567" s="15"/>
      <c r="GM567" s="15"/>
      <c r="GN567" s="15"/>
      <c r="GO567" s="15"/>
      <c r="GP567" s="15"/>
      <c r="GQ567" s="15"/>
      <c r="GR567" s="15"/>
      <c r="GS567" s="15"/>
      <c r="GT567" s="15"/>
      <c r="GU567" s="15"/>
      <c r="GV567" s="15"/>
      <c r="GW567" s="15"/>
      <c r="GX567" s="15"/>
      <c r="GY567" s="15"/>
      <c r="GZ567" s="15"/>
      <c r="HA567" s="15"/>
      <c r="HB567" s="15"/>
      <c r="HC567" s="15"/>
      <c r="HD567" s="15"/>
      <c r="HE567" s="15"/>
      <c r="HF567" s="15"/>
      <c r="HG567" s="15"/>
      <c r="HH567" s="15"/>
      <c r="HI567" s="15"/>
      <c r="HJ567" s="15"/>
      <c r="HK567" s="15"/>
      <c r="HL567" s="15"/>
      <c r="HM567" s="15"/>
      <c r="HN567" s="15"/>
      <c r="HO567" s="15"/>
      <c r="HP567" s="15"/>
      <c r="HQ567" s="15"/>
      <c r="HR567" s="15"/>
      <c r="HS567" s="15"/>
      <c r="HT567" s="15"/>
      <c r="HU567" s="15"/>
      <c r="HV567" s="15"/>
      <c r="HW567" s="15"/>
      <c r="HX567" s="15"/>
      <c r="HY567" s="15"/>
      <c r="HZ567" s="15"/>
      <c r="IA567" s="15"/>
      <c r="IB567" s="15"/>
      <c r="IC567" s="15"/>
      <c r="ID567" s="15"/>
      <c r="IE567" s="15"/>
      <c r="IF567" s="15"/>
      <c r="IG567" s="15"/>
      <c r="IH567" s="15"/>
      <c r="II567" s="15"/>
      <c r="IJ567" s="15"/>
      <c r="IK567" s="15"/>
      <c r="IL567" s="15"/>
      <c r="IM567" s="15"/>
      <c r="IN567" s="15"/>
      <c r="IO567" s="15"/>
      <c r="IP567" s="15"/>
      <c r="IQ567" s="15"/>
      <c r="IR567" s="15"/>
      <c r="IS567" s="15"/>
      <c r="IT567" s="15"/>
      <c r="IU567" s="15"/>
      <c r="IV567" s="15"/>
    </row>
    <row r="568" spans="1:256" s="28" customFormat="1" ht="14.25" customHeight="1">
      <c r="A568" s="206"/>
      <c r="B568" s="216"/>
      <c r="C568" s="215" t="s">
        <v>385</v>
      </c>
      <c r="D568" s="209">
        <f>D566</f>
        <v>337250</v>
      </c>
      <c r="E568" s="209">
        <f>E566</f>
        <v>402647</v>
      </c>
      <c r="F568" s="209">
        <f>F566</f>
        <v>101010</v>
      </c>
      <c r="G568" s="222">
        <f>F568/E568*100</f>
        <v>25.086490151422957</v>
      </c>
      <c r="H568" s="123"/>
      <c r="O568" s="80"/>
      <c r="P568" s="80"/>
      <c r="Q568" s="80"/>
      <c r="R568" s="80"/>
      <c r="S568" s="80"/>
      <c r="T568" s="80"/>
      <c r="U568" s="80"/>
      <c r="V568" s="80"/>
      <c r="W568" s="80"/>
      <c r="X568" s="80"/>
      <c r="Y568" s="80"/>
      <c r="Z568" s="80"/>
      <c r="AA568" s="80"/>
      <c r="AB568" s="80"/>
      <c r="AC568" s="80"/>
      <c r="AD568" s="80"/>
      <c r="AE568" s="80"/>
      <c r="AF568" s="80"/>
      <c r="AG568" s="80"/>
      <c r="AH568" s="80"/>
      <c r="AI568" s="80"/>
      <c r="AJ568" s="80"/>
      <c r="AK568" s="80"/>
      <c r="AL568" s="80"/>
      <c r="AM568" s="80"/>
      <c r="AN568" s="80"/>
      <c r="AO568" s="80"/>
      <c r="AP568" s="80"/>
      <c r="AQ568" s="80"/>
      <c r="AR568" s="80"/>
      <c r="AS568" s="80"/>
      <c r="AT568" s="80"/>
      <c r="AU568" s="80"/>
      <c r="AV568" s="80"/>
      <c r="AW568" s="80"/>
      <c r="AX568" s="80"/>
      <c r="AY568" s="80"/>
      <c r="AZ568" s="80"/>
      <c r="BA568" s="80"/>
      <c r="BB568" s="80"/>
      <c r="BC568" s="80"/>
      <c r="BD568" s="80"/>
      <c r="BE568" s="80"/>
      <c r="BF568" s="80"/>
      <c r="BG568" s="80"/>
      <c r="BH568" s="80"/>
      <c r="BI568" s="80"/>
      <c r="BJ568" s="80"/>
      <c r="BK568" s="80"/>
      <c r="BL568" s="80"/>
      <c r="BM568" s="80"/>
      <c r="BN568" s="80"/>
      <c r="BO568" s="80"/>
      <c r="BP568" s="80"/>
      <c r="BQ568" s="80"/>
      <c r="BR568" s="80"/>
      <c r="BS568" s="80"/>
      <c r="BT568" s="80"/>
      <c r="BU568" s="80"/>
      <c r="BV568" s="80"/>
      <c r="BW568" s="80"/>
      <c r="BX568" s="80"/>
      <c r="BY568" s="80"/>
      <c r="BZ568" s="80"/>
      <c r="CA568" s="80"/>
      <c r="CB568" s="80"/>
      <c r="CC568" s="80"/>
      <c r="CD568" s="80"/>
      <c r="CE568" s="80"/>
      <c r="CF568" s="80"/>
      <c r="CG568" s="80"/>
      <c r="CH568" s="80"/>
      <c r="CI568" s="80"/>
      <c r="CJ568" s="80"/>
      <c r="CK568" s="80"/>
      <c r="CL568" s="80"/>
      <c r="CM568" s="80"/>
      <c r="CN568" s="80"/>
      <c r="CO568" s="80"/>
      <c r="CP568" s="80"/>
      <c r="CQ568" s="80"/>
      <c r="CR568" s="80"/>
      <c r="CS568" s="80"/>
      <c r="CT568" s="80"/>
      <c r="CU568" s="80"/>
      <c r="CV568" s="80"/>
      <c r="CW568" s="80"/>
      <c r="CX568" s="80"/>
      <c r="CY568" s="80"/>
      <c r="CZ568" s="80"/>
      <c r="DA568" s="80"/>
      <c r="DB568" s="80"/>
      <c r="DC568" s="80"/>
      <c r="DD568" s="80"/>
      <c r="DE568" s="80"/>
      <c r="DF568" s="80"/>
      <c r="DG568" s="80"/>
      <c r="DH568" s="80"/>
      <c r="DI568" s="80"/>
      <c r="DJ568" s="80"/>
      <c r="DK568" s="80"/>
      <c r="DL568" s="80"/>
      <c r="DM568" s="80"/>
      <c r="DN568" s="80"/>
      <c r="DO568" s="80"/>
      <c r="DP568" s="80"/>
      <c r="DQ568" s="80"/>
      <c r="DR568" s="80"/>
      <c r="DS568" s="80"/>
      <c r="DT568" s="80"/>
      <c r="DU568" s="80"/>
      <c r="DV568" s="80"/>
      <c r="DW568" s="80"/>
      <c r="DX568" s="80"/>
      <c r="DY568" s="80"/>
      <c r="DZ568" s="80"/>
      <c r="EA568" s="80"/>
      <c r="EB568" s="80"/>
      <c r="EC568" s="80"/>
      <c r="ED568" s="80"/>
      <c r="EE568" s="80"/>
      <c r="EF568" s="80"/>
      <c r="EG568" s="80"/>
      <c r="EH568" s="80"/>
      <c r="EI568" s="80"/>
      <c r="EJ568" s="80"/>
      <c r="EK568" s="80"/>
      <c r="EL568" s="80"/>
      <c r="EM568" s="80"/>
      <c r="EN568" s="80"/>
      <c r="EO568" s="80"/>
      <c r="EP568" s="80"/>
      <c r="EQ568" s="80"/>
      <c r="ER568" s="80"/>
      <c r="ES568" s="80"/>
      <c r="ET568" s="80"/>
      <c r="EU568" s="80"/>
      <c r="EV568" s="80"/>
      <c r="EW568" s="80"/>
      <c r="EX568" s="80"/>
      <c r="EY568" s="80"/>
      <c r="EZ568" s="80"/>
      <c r="FA568" s="80"/>
      <c r="FB568" s="80"/>
      <c r="FC568" s="80"/>
      <c r="FD568" s="80"/>
      <c r="FE568" s="80"/>
      <c r="FF568" s="80"/>
      <c r="FG568" s="80"/>
      <c r="FH568" s="80"/>
      <c r="FI568" s="80"/>
      <c r="FJ568" s="80"/>
      <c r="FK568" s="80"/>
      <c r="FL568" s="80"/>
      <c r="FM568" s="80"/>
      <c r="FN568" s="80"/>
      <c r="FO568" s="80"/>
      <c r="FP568" s="80"/>
      <c r="FQ568" s="80"/>
      <c r="FR568" s="80"/>
      <c r="FS568" s="80"/>
      <c r="FT568" s="80"/>
      <c r="FU568" s="80"/>
      <c r="FV568" s="80"/>
      <c r="FW568" s="80"/>
      <c r="FX568" s="80"/>
      <c r="FY568" s="80"/>
      <c r="FZ568" s="80"/>
      <c r="GA568" s="80"/>
      <c r="GB568" s="80"/>
      <c r="GC568" s="80"/>
      <c r="GD568" s="80"/>
      <c r="GE568" s="80"/>
      <c r="GF568" s="80"/>
      <c r="GG568" s="80"/>
      <c r="GH568" s="80"/>
      <c r="GI568" s="80"/>
      <c r="GJ568" s="80"/>
      <c r="GK568" s="80"/>
      <c r="GL568" s="80"/>
      <c r="GM568" s="80"/>
      <c r="GN568" s="80"/>
      <c r="GO568" s="80"/>
      <c r="GP568" s="80"/>
      <c r="GQ568" s="80"/>
      <c r="GR568" s="80"/>
      <c r="GS568" s="80"/>
      <c r="GT568" s="80"/>
      <c r="GU568" s="80"/>
      <c r="GV568" s="80"/>
      <c r="GW568" s="80"/>
      <c r="GX568" s="80"/>
      <c r="GY568" s="80"/>
      <c r="GZ568" s="80"/>
      <c r="HA568" s="80"/>
      <c r="HB568" s="80"/>
      <c r="HC568" s="80"/>
      <c r="HD568" s="80"/>
      <c r="HE568" s="80"/>
      <c r="HF568" s="80"/>
      <c r="HG568" s="80"/>
      <c r="HH568" s="80"/>
      <c r="HI568" s="80"/>
      <c r="HJ568" s="80"/>
      <c r="HK568" s="80"/>
      <c r="HL568" s="80"/>
      <c r="HM568" s="80"/>
      <c r="HN568" s="80"/>
      <c r="HO568" s="80"/>
      <c r="HP568" s="80"/>
      <c r="HQ568" s="80"/>
      <c r="HR568" s="80"/>
      <c r="HS568" s="80"/>
      <c r="HT568" s="80"/>
      <c r="HU568" s="80"/>
      <c r="HV568" s="80"/>
      <c r="HW568" s="80"/>
      <c r="HX568" s="80"/>
      <c r="HY568" s="80"/>
      <c r="HZ568" s="80"/>
      <c r="IA568" s="80"/>
      <c r="IB568" s="80"/>
      <c r="IC568" s="80"/>
      <c r="ID568" s="80"/>
      <c r="IE568" s="80"/>
      <c r="IF568" s="80"/>
      <c r="IG568" s="80"/>
      <c r="IH568" s="80"/>
      <c r="II568" s="80"/>
      <c r="IJ568" s="80"/>
      <c r="IK568" s="80"/>
      <c r="IL568" s="80"/>
      <c r="IM568" s="80"/>
      <c r="IN568" s="80"/>
      <c r="IO568" s="80"/>
      <c r="IP568" s="80"/>
      <c r="IQ568" s="80"/>
      <c r="IR568" s="80"/>
      <c r="IS568" s="80"/>
      <c r="IT568" s="80"/>
      <c r="IU568" s="80"/>
      <c r="IV568" s="80"/>
    </row>
    <row r="569" spans="1:256" s="28" customFormat="1" ht="14.25" customHeight="1">
      <c r="A569" s="16"/>
      <c r="B569" s="67"/>
      <c r="C569" s="201"/>
      <c r="D569" s="202"/>
      <c r="E569" s="80"/>
      <c r="F569" s="204"/>
      <c r="G569" s="30"/>
      <c r="O569" s="80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  <c r="DX569" s="15"/>
      <c r="DY569" s="15"/>
      <c r="DZ569" s="15"/>
      <c r="EA569" s="15"/>
      <c r="EB569" s="15"/>
      <c r="EC569" s="15"/>
      <c r="ED569" s="15"/>
      <c r="EE569" s="15"/>
      <c r="EF569" s="15"/>
      <c r="EG569" s="15"/>
      <c r="EH569" s="15"/>
      <c r="EI569" s="15"/>
      <c r="EJ569" s="15"/>
      <c r="EK569" s="15"/>
      <c r="EL569" s="15"/>
      <c r="EM569" s="15"/>
      <c r="EN569" s="15"/>
      <c r="EO569" s="15"/>
      <c r="EP569" s="15"/>
      <c r="EQ569" s="15"/>
      <c r="ER569" s="15"/>
      <c r="ES569" s="15"/>
      <c r="ET569" s="15"/>
      <c r="EU569" s="15"/>
      <c r="EV569" s="15"/>
      <c r="EW569" s="15"/>
      <c r="EX569" s="15"/>
      <c r="EY569" s="15"/>
      <c r="EZ569" s="15"/>
      <c r="FA569" s="15"/>
      <c r="FB569" s="15"/>
      <c r="FC569" s="15"/>
      <c r="FD569" s="15"/>
      <c r="FE569" s="15"/>
      <c r="FF569" s="15"/>
      <c r="FG569" s="15"/>
      <c r="FH569" s="15"/>
      <c r="FI569" s="15"/>
      <c r="FJ569" s="15"/>
      <c r="FK569" s="15"/>
      <c r="FL569" s="15"/>
      <c r="FM569" s="15"/>
      <c r="FN569" s="15"/>
      <c r="FO569" s="15"/>
      <c r="FP569" s="15"/>
      <c r="FQ569" s="15"/>
      <c r="FR569" s="15"/>
      <c r="FS569" s="15"/>
      <c r="FT569" s="15"/>
      <c r="FU569" s="15"/>
      <c r="FV569" s="15"/>
      <c r="FW569" s="15"/>
      <c r="FX569" s="15"/>
      <c r="FY569" s="15"/>
      <c r="FZ569" s="15"/>
      <c r="GA569" s="15"/>
      <c r="GB569" s="15"/>
      <c r="GC569" s="15"/>
      <c r="GD569" s="15"/>
      <c r="GE569" s="15"/>
      <c r="GF569" s="15"/>
      <c r="GG569" s="15"/>
      <c r="GH569" s="15"/>
      <c r="GI569" s="15"/>
      <c r="GJ569" s="15"/>
      <c r="GK569" s="15"/>
      <c r="GL569" s="15"/>
      <c r="GM569" s="15"/>
      <c r="GN569" s="15"/>
      <c r="GO569" s="15"/>
      <c r="GP569" s="15"/>
      <c r="GQ569" s="15"/>
      <c r="GR569" s="15"/>
      <c r="GS569" s="15"/>
      <c r="GT569" s="15"/>
      <c r="GU569" s="15"/>
      <c r="GV569" s="15"/>
      <c r="GW569" s="15"/>
      <c r="GX569" s="15"/>
      <c r="GY569" s="15"/>
      <c r="GZ569" s="15"/>
      <c r="HA569" s="15"/>
      <c r="HB569" s="15"/>
      <c r="HC569" s="15"/>
      <c r="HD569" s="15"/>
      <c r="HE569" s="15"/>
      <c r="HF569" s="15"/>
      <c r="HG569" s="15"/>
      <c r="HH569" s="15"/>
      <c r="HI569" s="15"/>
      <c r="HJ569" s="15"/>
      <c r="HK569" s="15"/>
      <c r="HL569" s="15"/>
      <c r="HM569" s="15"/>
      <c r="HN569" s="15"/>
      <c r="HO569" s="15"/>
      <c r="HP569" s="15"/>
      <c r="HQ569" s="15"/>
      <c r="HR569" s="15"/>
      <c r="HS569" s="15"/>
      <c r="HT569" s="15"/>
      <c r="HU569" s="15"/>
      <c r="HV569" s="15"/>
      <c r="HW569" s="15"/>
      <c r="HX569" s="15"/>
      <c r="HY569" s="15"/>
      <c r="HZ569" s="15"/>
      <c r="IA569" s="15"/>
      <c r="IB569" s="15"/>
      <c r="IC569" s="15"/>
      <c r="ID569" s="15"/>
      <c r="IE569" s="15"/>
      <c r="IF569" s="15"/>
      <c r="IG569" s="15"/>
      <c r="IH569" s="15"/>
      <c r="II569" s="15"/>
      <c r="IJ569" s="15"/>
      <c r="IK569" s="15"/>
      <c r="IL569" s="15"/>
      <c r="IM569" s="15"/>
      <c r="IN569" s="15"/>
      <c r="IO569" s="15"/>
      <c r="IP569" s="15"/>
      <c r="IQ569" s="15"/>
      <c r="IR569" s="15"/>
      <c r="IS569" s="15"/>
      <c r="IT569" s="15"/>
      <c r="IU569" s="15"/>
      <c r="IV569" s="15"/>
    </row>
    <row r="570" spans="1:7" ht="15.75">
      <c r="A570" s="72" t="s">
        <v>424</v>
      </c>
      <c r="B570" s="28"/>
      <c r="C570" s="28"/>
      <c r="G570" s="15"/>
    </row>
    <row r="571" spans="1:7" ht="12.75">
      <c r="A571" s="16"/>
      <c r="B571" s="67"/>
      <c r="C571" s="201"/>
      <c r="G571" s="15"/>
    </row>
    <row r="572" spans="1:7" ht="14.25" customHeight="1">
      <c r="A572" s="74" t="s">
        <v>1103</v>
      </c>
      <c r="B572" s="14"/>
      <c r="G572" s="15"/>
    </row>
    <row r="573" spans="1:4" ht="12.75">
      <c r="A573" s="66"/>
      <c r="B573" s="14"/>
      <c r="D573" s="15" t="s">
        <v>387</v>
      </c>
    </row>
    <row r="574" spans="1:16" ht="25.5" customHeight="1">
      <c r="A574" s="7" t="s">
        <v>1006</v>
      </c>
      <c r="B574" s="7" t="s">
        <v>1007</v>
      </c>
      <c r="C574" s="5" t="s">
        <v>1008</v>
      </c>
      <c r="D574" s="51" t="s">
        <v>50</v>
      </c>
      <c r="E574" s="58" t="s">
        <v>52</v>
      </c>
      <c r="F574" s="5" t="s">
        <v>978</v>
      </c>
      <c r="G574" s="50" t="s">
        <v>53</v>
      </c>
      <c r="P574" s="149"/>
    </row>
    <row r="575" spans="1:16" ht="24.75" customHeight="1">
      <c r="A575" s="320" t="s">
        <v>4</v>
      </c>
      <c r="B575" s="141">
        <v>3636</v>
      </c>
      <c r="C575" s="132" t="s">
        <v>714</v>
      </c>
      <c r="D575" s="172">
        <v>5330</v>
      </c>
      <c r="E575" s="172">
        <v>5460</v>
      </c>
      <c r="F575" s="298">
        <v>3176</v>
      </c>
      <c r="G575" s="174">
        <f>F575/E575*100</f>
        <v>58.168498168498175</v>
      </c>
      <c r="P575" s="149"/>
    </row>
    <row r="576" spans="1:16" ht="25.5" customHeight="1">
      <c r="A576" s="145" t="s">
        <v>4</v>
      </c>
      <c r="B576" s="140">
        <v>6172</v>
      </c>
      <c r="C576" s="132" t="s">
        <v>715</v>
      </c>
      <c r="D576" s="172">
        <v>13235</v>
      </c>
      <c r="E576" s="172">
        <v>13235</v>
      </c>
      <c r="F576" s="298">
        <v>5000</v>
      </c>
      <c r="G576" s="174">
        <f>F576/E576*100</f>
        <v>37.778617302606726</v>
      </c>
      <c r="P576" s="149"/>
    </row>
    <row r="577" spans="1:20" ht="12.75">
      <c r="A577" s="197"/>
      <c r="B577" s="214"/>
      <c r="C577" s="213" t="s">
        <v>383</v>
      </c>
      <c r="D577" s="296">
        <f>SUM(D575:D576)</f>
        <v>18565</v>
      </c>
      <c r="E577" s="296">
        <f>SUM(E575:E576)</f>
        <v>18695</v>
      </c>
      <c r="F577" s="329">
        <f>SUM(F575:F576)</f>
        <v>8176</v>
      </c>
      <c r="G577" s="110">
        <f>F577/E577*100</f>
        <v>43.73361861460284</v>
      </c>
      <c r="T577" s="15" t="s">
        <v>71</v>
      </c>
    </row>
    <row r="578" spans="1:7" ht="12.75">
      <c r="A578" s="16"/>
      <c r="B578" s="67"/>
      <c r="C578" s="201"/>
      <c r="D578" s="202"/>
      <c r="E578" s="203"/>
      <c r="F578" s="251"/>
      <c r="G578" s="30"/>
    </row>
    <row r="579" spans="1:7" ht="14.25" customHeight="1">
      <c r="A579" s="42" t="s">
        <v>1108</v>
      </c>
      <c r="B579" s="19"/>
      <c r="C579" s="41"/>
      <c r="D579" s="56"/>
      <c r="E579" s="59"/>
      <c r="F579" s="53"/>
      <c r="G579" s="37"/>
    </row>
    <row r="580" spans="1:7" ht="12.75">
      <c r="A580" s="16"/>
      <c r="B580" s="19"/>
      <c r="C580" s="41"/>
      <c r="D580" s="56"/>
      <c r="E580" s="59"/>
      <c r="F580" s="53"/>
      <c r="G580" s="37"/>
    </row>
    <row r="581" spans="1:7" ht="26.25" customHeight="1">
      <c r="A581" s="7" t="s">
        <v>1006</v>
      </c>
      <c r="B581" s="7" t="s">
        <v>1007</v>
      </c>
      <c r="C581" s="5" t="s">
        <v>1008</v>
      </c>
      <c r="D581" s="51" t="s">
        <v>50</v>
      </c>
      <c r="E581" s="58" t="s">
        <v>52</v>
      </c>
      <c r="F581" s="5" t="s">
        <v>978</v>
      </c>
      <c r="G581" s="50" t="s">
        <v>53</v>
      </c>
    </row>
    <row r="582" spans="1:7" ht="25.5">
      <c r="A582" s="145" t="s">
        <v>4</v>
      </c>
      <c r="B582" s="140">
        <v>3636</v>
      </c>
      <c r="C582" s="132" t="s">
        <v>714</v>
      </c>
      <c r="D582" s="172">
        <v>4740</v>
      </c>
      <c r="E582" s="172">
        <v>17136</v>
      </c>
      <c r="F582" s="298">
        <v>2210</v>
      </c>
      <c r="G582" s="174">
        <f>F582/E582*100</f>
        <v>12.896825396825399</v>
      </c>
    </row>
    <row r="583" spans="1:7" ht="26.25" customHeight="1">
      <c r="A583" s="145" t="s">
        <v>4</v>
      </c>
      <c r="B583" s="140">
        <v>6172</v>
      </c>
      <c r="C583" s="132" t="s">
        <v>715</v>
      </c>
      <c r="D583" s="172">
        <v>5200</v>
      </c>
      <c r="E583" s="172">
        <v>5200</v>
      </c>
      <c r="F583" s="298">
        <v>1791</v>
      </c>
      <c r="G583" s="174">
        <f>F583/E583*100</f>
        <v>34.44230769230769</v>
      </c>
    </row>
    <row r="584" spans="1:7" ht="12.75">
      <c r="A584" s="197"/>
      <c r="B584" s="214"/>
      <c r="C584" s="277" t="s">
        <v>384</v>
      </c>
      <c r="D584" s="275">
        <f>SUM(D582:D583)</f>
        <v>9940</v>
      </c>
      <c r="E584" s="276">
        <f>SUM(E582:E583)</f>
        <v>22336</v>
      </c>
      <c r="F584" s="276">
        <f>SUM(F582:F583)</f>
        <v>4001</v>
      </c>
      <c r="G584" s="221">
        <f>F584/E584*100</f>
        <v>17.912786532951287</v>
      </c>
    </row>
    <row r="585" spans="1:22" ht="12.75">
      <c r="A585" s="16"/>
      <c r="B585" s="67"/>
      <c r="C585" s="201"/>
      <c r="D585" s="202"/>
      <c r="E585" s="203"/>
      <c r="F585" s="251"/>
      <c r="G585" s="113"/>
      <c r="V585" s="406"/>
    </row>
    <row r="586" spans="1:256" s="13" customFormat="1" ht="12.75">
      <c r="A586" s="206"/>
      <c r="B586" s="216"/>
      <c r="C586" s="215" t="s">
        <v>385</v>
      </c>
      <c r="D586" s="207">
        <f>D577+D584</f>
        <v>28505</v>
      </c>
      <c r="E586" s="208">
        <f>E577+E584</f>
        <v>41031</v>
      </c>
      <c r="F586" s="209">
        <f>F577+F584</f>
        <v>12177</v>
      </c>
      <c r="G586" s="26">
        <f>F586/E586*100</f>
        <v>29.677560868611536</v>
      </c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  <c r="DX586" s="15"/>
      <c r="DY586" s="15"/>
      <c r="DZ586" s="15"/>
      <c r="EA586" s="15"/>
      <c r="EB586" s="15"/>
      <c r="EC586" s="15"/>
      <c r="ED586" s="15"/>
      <c r="EE586" s="15"/>
      <c r="EF586" s="15"/>
      <c r="EG586" s="15"/>
      <c r="EH586" s="15"/>
      <c r="EI586" s="15"/>
      <c r="EJ586" s="15"/>
      <c r="EK586" s="15"/>
      <c r="EL586" s="15"/>
      <c r="EM586" s="15"/>
      <c r="EN586" s="15"/>
      <c r="EO586" s="15"/>
      <c r="EP586" s="15"/>
      <c r="EQ586" s="15"/>
      <c r="ER586" s="15"/>
      <c r="ES586" s="15"/>
      <c r="ET586" s="15"/>
      <c r="EU586" s="15"/>
      <c r="EV586" s="15"/>
      <c r="EW586" s="15"/>
      <c r="EX586" s="15"/>
      <c r="EY586" s="15"/>
      <c r="EZ586" s="15"/>
      <c r="FA586" s="15"/>
      <c r="FB586" s="15"/>
      <c r="FC586" s="15"/>
      <c r="FD586" s="15"/>
      <c r="FE586" s="15"/>
      <c r="FF586" s="15"/>
      <c r="FG586" s="15"/>
      <c r="FH586" s="15"/>
      <c r="FI586" s="15"/>
      <c r="FJ586" s="15"/>
      <c r="FK586" s="15"/>
      <c r="FL586" s="15"/>
      <c r="FM586" s="15"/>
      <c r="FN586" s="15"/>
      <c r="FO586" s="15"/>
      <c r="FP586" s="15"/>
      <c r="FQ586" s="15"/>
      <c r="FR586" s="15"/>
      <c r="FS586" s="15"/>
      <c r="FT586" s="15"/>
      <c r="FU586" s="15"/>
      <c r="FV586" s="15"/>
      <c r="FW586" s="15"/>
      <c r="FX586" s="15"/>
      <c r="FY586" s="15"/>
      <c r="FZ586" s="15"/>
      <c r="GA586" s="15"/>
      <c r="GB586" s="15"/>
      <c r="GC586" s="15"/>
      <c r="GD586" s="15"/>
      <c r="GE586" s="15"/>
      <c r="GF586" s="15"/>
      <c r="GG586" s="15"/>
      <c r="GH586" s="15"/>
      <c r="GI586" s="15"/>
      <c r="GJ586" s="15"/>
      <c r="GK586" s="15"/>
      <c r="GL586" s="15"/>
      <c r="GM586" s="15"/>
      <c r="GN586" s="15"/>
      <c r="GO586" s="15"/>
      <c r="GP586" s="15"/>
      <c r="GQ586" s="15"/>
      <c r="GR586" s="15"/>
      <c r="GS586" s="15"/>
      <c r="GT586" s="15"/>
      <c r="GU586" s="15"/>
      <c r="GV586" s="15"/>
      <c r="GW586" s="15"/>
      <c r="GX586" s="15"/>
      <c r="GY586" s="15"/>
      <c r="GZ586" s="15"/>
      <c r="HA586" s="15"/>
      <c r="HB586" s="15"/>
      <c r="HC586" s="15"/>
      <c r="HD586" s="15"/>
      <c r="HE586" s="15"/>
      <c r="HF586" s="15"/>
      <c r="HG586" s="15"/>
      <c r="HH586" s="15"/>
      <c r="HI586" s="15"/>
      <c r="HJ586" s="15"/>
      <c r="HK586" s="15"/>
      <c r="HL586" s="15"/>
      <c r="HM586" s="15"/>
      <c r="HN586" s="15"/>
      <c r="HO586" s="15"/>
      <c r="HP586" s="15"/>
      <c r="HQ586" s="15"/>
      <c r="HR586" s="15"/>
      <c r="HS586" s="15"/>
      <c r="HT586" s="15"/>
      <c r="HU586" s="15"/>
      <c r="HV586" s="15"/>
      <c r="HW586" s="15"/>
      <c r="HX586" s="15"/>
      <c r="HY586" s="15"/>
      <c r="HZ586" s="15"/>
      <c r="IA586" s="15"/>
      <c r="IB586" s="15"/>
      <c r="IC586" s="15"/>
      <c r="ID586" s="15"/>
      <c r="IE586" s="15"/>
      <c r="IF586" s="15"/>
      <c r="IG586" s="15"/>
      <c r="IH586" s="15"/>
      <c r="II586" s="15"/>
      <c r="IJ586" s="15"/>
      <c r="IK586" s="15"/>
      <c r="IL586" s="15"/>
      <c r="IM586" s="15"/>
      <c r="IN586" s="15"/>
      <c r="IO586" s="15"/>
      <c r="IP586" s="15"/>
      <c r="IQ586" s="15"/>
      <c r="IR586" s="15"/>
      <c r="IS586" s="15"/>
      <c r="IT586" s="15"/>
      <c r="IU586" s="15"/>
      <c r="IV586" s="15"/>
    </row>
    <row r="587" spans="1:256" s="13" customFormat="1" ht="12.75">
      <c r="A587" s="15"/>
      <c r="B587" s="15"/>
      <c r="C587" s="15"/>
      <c r="D587" s="15"/>
      <c r="E587" s="15"/>
      <c r="F587" s="15"/>
      <c r="G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  <c r="DX587" s="15"/>
      <c r="DY587" s="15"/>
      <c r="DZ587" s="15"/>
      <c r="EA587" s="15"/>
      <c r="EB587" s="15"/>
      <c r="EC587" s="15"/>
      <c r="ED587" s="15"/>
      <c r="EE587" s="15"/>
      <c r="EF587" s="15"/>
      <c r="EG587" s="15"/>
      <c r="EH587" s="15"/>
      <c r="EI587" s="15"/>
      <c r="EJ587" s="15"/>
      <c r="EK587" s="15"/>
      <c r="EL587" s="15"/>
      <c r="EM587" s="15"/>
      <c r="EN587" s="15"/>
      <c r="EO587" s="15"/>
      <c r="EP587" s="15"/>
      <c r="EQ587" s="15"/>
      <c r="ER587" s="15"/>
      <c r="ES587" s="15"/>
      <c r="ET587" s="15"/>
      <c r="EU587" s="15"/>
      <c r="EV587" s="15"/>
      <c r="EW587" s="15"/>
      <c r="EX587" s="15"/>
      <c r="EY587" s="15"/>
      <c r="EZ587" s="15"/>
      <c r="FA587" s="15"/>
      <c r="FB587" s="15"/>
      <c r="FC587" s="15"/>
      <c r="FD587" s="15"/>
      <c r="FE587" s="15"/>
      <c r="FF587" s="15"/>
      <c r="FG587" s="15"/>
      <c r="FH587" s="15"/>
      <c r="FI587" s="15"/>
      <c r="FJ587" s="15"/>
      <c r="FK587" s="15"/>
      <c r="FL587" s="15"/>
      <c r="FM587" s="15"/>
      <c r="FN587" s="15"/>
      <c r="FO587" s="15"/>
      <c r="FP587" s="15"/>
      <c r="FQ587" s="15"/>
      <c r="FR587" s="15"/>
      <c r="FS587" s="15"/>
      <c r="FT587" s="15"/>
      <c r="FU587" s="15"/>
      <c r="FV587" s="15"/>
      <c r="FW587" s="15"/>
      <c r="FX587" s="15"/>
      <c r="FY587" s="15"/>
      <c r="FZ587" s="15"/>
      <c r="GA587" s="15"/>
      <c r="GB587" s="15"/>
      <c r="GC587" s="15"/>
      <c r="GD587" s="15"/>
      <c r="GE587" s="15"/>
      <c r="GF587" s="15"/>
      <c r="GG587" s="15"/>
      <c r="GH587" s="15"/>
      <c r="GI587" s="15"/>
      <c r="GJ587" s="15"/>
      <c r="GK587" s="15"/>
      <c r="GL587" s="15"/>
      <c r="GM587" s="15"/>
      <c r="GN587" s="15"/>
      <c r="GO587" s="15"/>
      <c r="GP587" s="15"/>
      <c r="GQ587" s="15"/>
      <c r="GR587" s="15"/>
      <c r="GS587" s="15"/>
      <c r="GT587" s="15"/>
      <c r="GU587" s="15"/>
      <c r="GV587" s="15"/>
      <c r="GW587" s="15"/>
      <c r="GX587" s="15"/>
      <c r="GY587" s="15"/>
      <c r="GZ587" s="15"/>
      <c r="HA587" s="15"/>
      <c r="HB587" s="15"/>
      <c r="HC587" s="15"/>
      <c r="HD587" s="15"/>
      <c r="HE587" s="15"/>
      <c r="HF587" s="15"/>
      <c r="HG587" s="15"/>
      <c r="HH587" s="15"/>
      <c r="HI587" s="15"/>
      <c r="HJ587" s="15"/>
      <c r="HK587" s="15"/>
      <c r="HL587" s="15"/>
      <c r="HM587" s="15"/>
      <c r="HN587" s="15"/>
      <c r="HO587" s="15"/>
      <c r="HP587" s="15"/>
      <c r="HQ587" s="15"/>
      <c r="HR587" s="15"/>
      <c r="HS587" s="15"/>
      <c r="HT587" s="15"/>
      <c r="HU587" s="15"/>
      <c r="HV587" s="15"/>
      <c r="HW587" s="15"/>
      <c r="HX587" s="15"/>
      <c r="HY587" s="15"/>
      <c r="HZ587" s="15"/>
      <c r="IA587" s="15"/>
      <c r="IB587" s="15"/>
      <c r="IC587" s="15"/>
      <c r="ID587" s="15"/>
      <c r="IE587" s="15"/>
      <c r="IF587" s="15"/>
      <c r="IG587" s="15"/>
      <c r="IH587" s="15"/>
      <c r="II587" s="15"/>
      <c r="IJ587" s="15"/>
      <c r="IK587" s="15"/>
      <c r="IL587" s="15"/>
      <c r="IM587" s="15"/>
      <c r="IN587" s="15"/>
      <c r="IO587" s="15"/>
      <c r="IP587" s="15"/>
      <c r="IQ587" s="15"/>
      <c r="IR587" s="15"/>
      <c r="IS587" s="15"/>
      <c r="IT587" s="15"/>
      <c r="IU587" s="15"/>
      <c r="IV587" s="15"/>
    </row>
    <row r="588" spans="1:256" s="28" customFormat="1" ht="17.25" customHeight="1">
      <c r="A588" s="72" t="s">
        <v>5</v>
      </c>
      <c r="D588" s="80"/>
      <c r="E588" s="80"/>
      <c r="F588" s="80"/>
      <c r="O588" s="80"/>
      <c r="P588" s="15"/>
      <c r="Q588" s="15"/>
      <c r="R588" s="149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  <c r="DX588" s="15"/>
      <c r="DY588" s="15"/>
      <c r="DZ588" s="15"/>
      <c r="EA588" s="15"/>
      <c r="EB588" s="15"/>
      <c r="EC588" s="15"/>
      <c r="ED588" s="15"/>
      <c r="EE588" s="15"/>
      <c r="EF588" s="15"/>
      <c r="EG588" s="15"/>
      <c r="EH588" s="15"/>
      <c r="EI588" s="15"/>
      <c r="EJ588" s="15"/>
      <c r="EK588" s="15"/>
      <c r="EL588" s="15"/>
      <c r="EM588" s="15"/>
      <c r="EN588" s="15"/>
      <c r="EO588" s="15"/>
      <c r="EP588" s="15"/>
      <c r="EQ588" s="15"/>
      <c r="ER588" s="15"/>
      <c r="ES588" s="15"/>
      <c r="ET588" s="15"/>
      <c r="EU588" s="15"/>
      <c r="EV588" s="15"/>
      <c r="EW588" s="15"/>
      <c r="EX588" s="15"/>
      <c r="EY588" s="15"/>
      <c r="EZ588" s="15"/>
      <c r="FA588" s="15"/>
      <c r="FB588" s="15"/>
      <c r="FC588" s="15"/>
      <c r="FD588" s="15"/>
      <c r="FE588" s="15"/>
      <c r="FF588" s="15"/>
      <c r="FG588" s="15"/>
      <c r="FH588" s="15"/>
      <c r="FI588" s="15"/>
      <c r="FJ588" s="15"/>
      <c r="FK588" s="15"/>
      <c r="FL588" s="15"/>
      <c r="FM588" s="15"/>
      <c r="FN588" s="15"/>
      <c r="FO588" s="15"/>
      <c r="FP588" s="15"/>
      <c r="FQ588" s="15"/>
      <c r="FR588" s="15"/>
      <c r="FS588" s="15"/>
      <c r="FT588" s="15"/>
      <c r="FU588" s="15"/>
      <c r="FV588" s="15"/>
      <c r="FW588" s="15"/>
      <c r="FX588" s="15"/>
      <c r="FY588" s="15"/>
      <c r="FZ588" s="15"/>
      <c r="GA588" s="15"/>
      <c r="GB588" s="15"/>
      <c r="GC588" s="15"/>
      <c r="GD588" s="15"/>
      <c r="GE588" s="15"/>
      <c r="GF588" s="15"/>
      <c r="GG588" s="15"/>
      <c r="GH588" s="15"/>
      <c r="GI588" s="15"/>
      <c r="GJ588" s="15"/>
      <c r="GK588" s="15"/>
      <c r="GL588" s="15"/>
      <c r="GM588" s="15"/>
      <c r="GN588" s="15"/>
      <c r="GO588" s="15"/>
      <c r="GP588" s="15"/>
      <c r="GQ588" s="15"/>
      <c r="GR588" s="15"/>
      <c r="GS588" s="15"/>
      <c r="GT588" s="15"/>
      <c r="GU588" s="15"/>
      <c r="GV588" s="15"/>
      <c r="GW588" s="15"/>
      <c r="GX588" s="15"/>
      <c r="GY588" s="15"/>
      <c r="GZ588" s="15"/>
      <c r="HA588" s="15"/>
      <c r="HB588" s="15"/>
      <c r="HC588" s="15"/>
      <c r="HD588" s="15"/>
      <c r="HE588" s="15"/>
      <c r="HF588" s="15"/>
      <c r="HG588" s="15"/>
      <c r="HH588" s="15"/>
      <c r="HI588" s="15"/>
      <c r="HJ588" s="15"/>
      <c r="HK588" s="15"/>
      <c r="HL588" s="15"/>
      <c r="HM588" s="15"/>
      <c r="HN588" s="15"/>
      <c r="HO588" s="15"/>
      <c r="HP588" s="15"/>
      <c r="HQ588" s="15"/>
      <c r="HR588" s="15"/>
      <c r="HS588" s="15"/>
      <c r="HT588" s="15"/>
      <c r="HU588" s="15"/>
      <c r="HV588" s="15"/>
      <c r="HW588" s="15"/>
      <c r="HX588" s="15"/>
      <c r="HY588" s="15"/>
      <c r="HZ588" s="15"/>
      <c r="IA588" s="15"/>
      <c r="IB588" s="15"/>
      <c r="IC588" s="15"/>
      <c r="ID588" s="15"/>
      <c r="IE588" s="15"/>
      <c r="IF588" s="15"/>
      <c r="IG588" s="15"/>
      <c r="IH588" s="15"/>
      <c r="II588" s="15"/>
      <c r="IJ588" s="15"/>
      <c r="IK588" s="15"/>
      <c r="IL588" s="15"/>
      <c r="IM588" s="15"/>
      <c r="IN588" s="15"/>
      <c r="IO588" s="15"/>
      <c r="IP588" s="15"/>
      <c r="IQ588" s="15"/>
      <c r="IR588" s="15"/>
      <c r="IS588" s="15"/>
      <c r="IT588" s="15"/>
      <c r="IU588" s="15"/>
      <c r="IV588" s="15"/>
    </row>
    <row r="589" ht="12.75">
      <c r="R589" s="149"/>
    </row>
    <row r="590" spans="1:7" ht="24.75" customHeight="1">
      <c r="A590" s="7" t="s">
        <v>1006</v>
      </c>
      <c r="B590" s="7" t="s">
        <v>1007</v>
      </c>
      <c r="C590" s="5" t="s">
        <v>1008</v>
      </c>
      <c r="D590" s="51" t="s">
        <v>50</v>
      </c>
      <c r="E590" s="58" t="s">
        <v>52</v>
      </c>
      <c r="F590" s="5" t="s">
        <v>978</v>
      </c>
      <c r="G590" s="50" t="s">
        <v>53</v>
      </c>
    </row>
    <row r="591" spans="1:7" ht="16.5" customHeight="1">
      <c r="A591" s="145" t="s">
        <v>1</v>
      </c>
      <c r="B591" s="141">
        <v>6409</v>
      </c>
      <c r="C591" s="142" t="s">
        <v>707</v>
      </c>
      <c r="D591" s="470">
        <v>100000</v>
      </c>
      <c r="E591" s="502">
        <v>20832</v>
      </c>
      <c r="F591" s="300" t="s">
        <v>382</v>
      </c>
      <c r="G591" s="300" t="s">
        <v>382</v>
      </c>
    </row>
    <row r="592" spans="1:7" ht="25.5">
      <c r="A592" s="145" t="s">
        <v>1</v>
      </c>
      <c r="B592" s="141">
        <v>6409</v>
      </c>
      <c r="C592" s="142" t="s">
        <v>708</v>
      </c>
      <c r="D592" s="470">
        <v>30000</v>
      </c>
      <c r="E592" s="502">
        <v>2850</v>
      </c>
      <c r="F592" s="300" t="s">
        <v>382</v>
      </c>
      <c r="G592" s="300" t="s">
        <v>382</v>
      </c>
    </row>
    <row r="593" spans="1:7" ht="25.5" customHeight="1">
      <c r="A593" s="145" t="s">
        <v>1</v>
      </c>
      <c r="B593" s="141">
        <v>6409</v>
      </c>
      <c r="C593" s="142" t="s">
        <v>709</v>
      </c>
      <c r="D593" s="470">
        <v>10000</v>
      </c>
      <c r="E593" s="502">
        <v>7898</v>
      </c>
      <c r="F593" s="300" t="s">
        <v>382</v>
      </c>
      <c r="G593" s="300" t="s">
        <v>382</v>
      </c>
    </row>
    <row r="594" spans="1:7" ht="12.75">
      <c r="A594" s="206"/>
      <c r="B594" s="216"/>
      <c r="C594" s="215" t="s">
        <v>385</v>
      </c>
      <c r="D594" s="207">
        <f>SUM(D591:D593)</f>
        <v>140000</v>
      </c>
      <c r="E594" s="208">
        <f>SUM(E591:E593)</f>
        <v>31580</v>
      </c>
      <c r="F594" s="209">
        <f>SUM(F591:F593)</f>
        <v>0</v>
      </c>
      <c r="G594" s="26">
        <f>F594/E594*100</f>
        <v>0</v>
      </c>
    </row>
    <row r="595" ht="12.75" customHeight="1"/>
    <row r="596" spans="1:3" ht="15.75">
      <c r="A596" s="72" t="s">
        <v>389</v>
      </c>
      <c r="B596" s="2"/>
      <c r="C596" s="2"/>
    </row>
    <row r="597" spans="1:19" ht="13.5" customHeight="1">
      <c r="A597" s="72"/>
      <c r="B597" s="2"/>
      <c r="C597" s="2"/>
      <c r="S597" s="149"/>
    </row>
    <row r="598" spans="1:7" ht="27" customHeight="1">
      <c r="A598" s="7" t="s">
        <v>1006</v>
      </c>
      <c r="B598" s="7" t="s">
        <v>1007</v>
      </c>
      <c r="C598" s="5" t="s">
        <v>1008</v>
      </c>
      <c r="D598" s="51" t="s">
        <v>50</v>
      </c>
      <c r="E598" s="58" t="s">
        <v>52</v>
      </c>
      <c r="F598" s="5" t="s">
        <v>978</v>
      </c>
      <c r="G598" s="50" t="s">
        <v>53</v>
      </c>
    </row>
    <row r="599" spans="1:7" ht="12.75">
      <c r="A599" s="145" t="s">
        <v>524</v>
      </c>
      <c r="B599" s="141">
        <v>6402</v>
      </c>
      <c r="C599" s="142" t="s">
        <v>710</v>
      </c>
      <c r="D599" s="172">
        <v>0</v>
      </c>
      <c r="E599" s="298">
        <v>596</v>
      </c>
      <c r="F599" s="306">
        <v>803</v>
      </c>
      <c r="G599" s="174" t="s">
        <v>382</v>
      </c>
    </row>
    <row r="600" spans="1:7" ht="12.75">
      <c r="A600" s="535"/>
      <c r="B600" s="536"/>
      <c r="C600" s="537"/>
      <c r="D600" s="538"/>
      <c r="E600" s="406"/>
      <c r="F600" s="539"/>
      <c r="G600" s="419"/>
    </row>
    <row r="601" spans="1:7" ht="13.5" customHeight="1">
      <c r="A601" s="816" t="s">
        <v>1000</v>
      </c>
      <c r="B601" s="817"/>
      <c r="C601" s="818"/>
      <c r="D601" s="208">
        <f>D19+D20</f>
        <v>7325545</v>
      </c>
      <c r="E601" s="208">
        <f>E19+E20+E24</f>
        <v>7751717</v>
      </c>
      <c r="F601" s="208">
        <f>F19+F24</f>
        <v>5024440</v>
      </c>
      <c r="G601" s="309">
        <f>G19</f>
        <v>65.07688734343144</v>
      </c>
    </row>
    <row r="602" spans="1:7" ht="12.75" customHeight="1">
      <c r="A602" s="535"/>
      <c r="B602" s="536"/>
      <c r="C602" s="537"/>
      <c r="D602" s="538"/>
      <c r="E602" s="406"/>
      <c r="F602" s="539"/>
      <c r="G602" s="419"/>
    </row>
    <row r="603" spans="1:7" ht="15" customHeight="1">
      <c r="A603" s="72" t="s">
        <v>644</v>
      </c>
      <c r="B603" s="2"/>
      <c r="C603" s="2"/>
      <c r="D603" s="538"/>
      <c r="E603" s="406"/>
      <c r="F603" s="539"/>
      <c r="G603" s="419"/>
    </row>
    <row r="604" spans="1:7" ht="12" customHeight="1">
      <c r="A604" s="535"/>
      <c r="B604" s="536"/>
      <c r="C604" s="537"/>
      <c r="D604" s="538"/>
      <c r="E604" s="406"/>
      <c r="F604" s="539"/>
      <c r="G604" s="419"/>
    </row>
    <row r="605" spans="1:7" ht="27.75" customHeight="1">
      <c r="A605" s="805" t="s">
        <v>644</v>
      </c>
      <c r="B605" s="806"/>
      <c r="C605" s="807"/>
      <c r="D605" s="49" t="s">
        <v>50</v>
      </c>
      <c r="E605" s="58" t="s">
        <v>52</v>
      </c>
      <c r="F605" s="5" t="s">
        <v>978</v>
      </c>
      <c r="G605" s="50" t="s">
        <v>53</v>
      </c>
    </row>
    <row r="606" spans="1:7" ht="16.5" customHeight="1">
      <c r="A606" s="808" t="s">
        <v>660</v>
      </c>
      <c r="B606" s="809"/>
      <c r="C606" s="810"/>
      <c r="D606" s="470">
        <v>200000</v>
      </c>
      <c r="E606" s="502">
        <v>200000</v>
      </c>
      <c r="F606" s="306">
        <v>100000</v>
      </c>
      <c r="G606" s="300">
        <f>F606/E606*100</f>
        <v>50</v>
      </c>
    </row>
    <row r="607" spans="1:7" ht="51" customHeight="1">
      <c r="A607" s="822" t="s">
        <v>1105</v>
      </c>
      <c r="B607" s="823"/>
      <c r="C607" s="824"/>
      <c r="D607" s="470">
        <v>0</v>
      </c>
      <c r="E607" s="502">
        <v>300</v>
      </c>
      <c r="F607" s="306">
        <v>300</v>
      </c>
      <c r="G607" s="300">
        <f>F607/E607*100</f>
        <v>100</v>
      </c>
    </row>
    <row r="608" spans="1:7" ht="15.75" customHeight="1">
      <c r="A608" s="808" t="s">
        <v>1070</v>
      </c>
      <c r="B608" s="809"/>
      <c r="C608" s="810"/>
      <c r="D608" s="470">
        <v>0</v>
      </c>
      <c r="E608" s="502">
        <v>12796</v>
      </c>
      <c r="F608" s="306">
        <v>0</v>
      </c>
      <c r="G608" s="300">
        <v>0</v>
      </c>
    </row>
    <row r="609" spans="1:7" ht="14.25" customHeight="1">
      <c r="A609" s="805" t="s">
        <v>184</v>
      </c>
      <c r="B609" s="806"/>
      <c r="C609" s="807"/>
      <c r="D609" s="9">
        <f>SUM(D606:D607)</f>
        <v>200000</v>
      </c>
      <c r="E609" s="9">
        <f>SUM(E606:E608)</f>
        <v>213096</v>
      </c>
      <c r="F609" s="9">
        <f>SUM(F606:F608)</f>
        <v>100300</v>
      </c>
      <c r="G609" s="10">
        <f>+F609/E609*100</f>
        <v>47.06798813680219</v>
      </c>
    </row>
    <row r="610" spans="1:7" ht="12.75">
      <c r="A610" s="535"/>
      <c r="B610" s="536"/>
      <c r="C610" s="537"/>
      <c r="D610" s="538"/>
      <c r="E610" s="406"/>
      <c r="F610" s="539"/>
      <c r="G610" s="419"/>
    </row>
    <row r="611" spans="1:7" ht="12.75">
      <c r="A611" s="535"/>
      <c r="B611" s="536"/>
      <c r="C611" s="537"/>
      <c r="D611" s="538"/>
      <c r="E611" s="406"/>
      <c r="F611" s="539"/>
      <c r="G611" s="419"/>
    </row>
    <row r="612" spans="1:7" ht="12.75">
      <c r="A612" s="816" t="s">
        <v>632</v>
      </c>
      <c r="B612" s="817"/>
      <c r="C612" s="818"/>
      <c r="D612" s="208">
        <f>D601+D609</f>
        <v>7525545</v>
      </c>
      <c r="E612" s="208">
        <f>E601+E609</f>
        <v>7964813</v>
      </c>
      <c r="F612" s="208">
        <f>F601+F609</f>
        <v>5124740</v>
      </c>
      <c r="G612" s="309">
        <f>G28</f>
        <v>64.34225134978058</v>
      </c>
    </row>
    <row r="616" ht="12.75">
      <c r="F616" s="150"/>
    </row>
  </sheetData>
  <mergeCells count="73">
    <mergeCell ref="A27:C27"/>
    <mergeCell ref="A608:C608"/>
    <mergeCell ref="A612:C612"/>
    <mergeCell ref="A398:C398"/>
    <mergeCell ref="A399:C399"/>
    <mergeCell ref="A460:C460"/>
    <mergeCell ref="A472:E472"/>
    <mergeCell ref="A479:C479"/>
    <mergeCell ref="A441:D441"/>
    <mergeCell ref="A461:C461"/>
    <mergeCell ref="A605:C605"/>
    <mergeCell ref="A607:C607"/>
    <mergeCell ref="A345:C345"/>
    <mergeCell ref="A359:C359"/>
    <mergeCell ref="A397:C397"/>
    <mergeCell ref="A524:G524"/>
    <mergeCell ref="A352:C352"/>
    <mergeCell ref="A338:E338"/>
    <mergeCell ref="A368:D368"/>
    <mergeCell ref="A8:C8"/>
    <mergeCell ref="A226:C226"/>
    <mergeCell ref="A198:D198"/>
    <mergeCell ref="A214:G214"/>
    <mergeCell ref="A14:C14"/>
    <mergeCell ref="A13:C13"/>
    <mergeCell ref="A96:G96"/>
    <mergeCell ref="A73:C73"/>
    <mergeCell ref="A1:G1"/>
    <mergeCell ref="A22:C22"/>
    <mergeCell ref="A28:C28"/>
    <mergeCell ref="A4:C4"/>
    <mergeCell ref="A5:C5"/>
    <mergeCell ref="A6:C6"/>
    <mergeCell ref="A7:C7"/>
    <mergeCell ref="A17:C17"/>
    <mergeCell ref="A11:C11"/>
    <mergeCell ref="A12:C12"/>
    <mergeCell ref="A132:C132"/>
    <mergeCell ref="A99:A110"/>
    <mergeCell ref="A95:G95"/>
    <mergeCell ref="A78:A93"/>
    <mergeCell ref="A111:C111"/>
    <mergeCell ref="A94:C94"/>
    <mergeCell ref="A9:C9"/>
    <mergeCell ref="A10:C10"/>
    <mergeCell ref="A62:A72"/>
    <mergeCell ref="A20:C20"/>
    <mergeCell ref="A21:C21"/>
    <mergeCell ref="A23:C23"/>
    <mergeCell ref="A25:C25"/>
    <mergeCell ref="A24:C24"/>
    <mergeCell ref="A32:B32"/>
    <mergeCell ref="A58:B58"/>
    <mergeCell ref="A15:C15"/>
    <mergeCell ref="A195:D195"/>
    <mergeCell ref="A158:C158"/>
    <mergeCell ref="A176:C176"/>
    <mergeCell ref="A169:C169"/>
    <mergeCell ref="A178:E178"/>
    <mergeCell ref="A194:D194"/>
    <mergeCell ref="A45:C45"/>
    <mergeCell ref="A16:C16"/>
    <mergeCell ref="A26:C26"/>
    <mergeCell ref="A609:C609"/>
    <mergeCell ref="A606:C606"/>
    <mergeCell ref="A233:E233"/>
    <mergeCell ref="A150:C150"/>
    <mergeCell ref="A197:D197"/>
    <mergeCell ref="A196:D196"/>
    <mergeCell ref="A601:C601"/>
    <mergeCell ref="A427:C427"/>
    <mergeCell ref="A298:C298"/>
    <mergeCell ref="A156:C156"/>
  </mergeCells>
  <printOptions horizontalCentered="1"/>
  <pageMargins left="0.3937007874015748" right="0.3937007874015748" top="0.5905511811023623" bottom="0.5905511811023623" header="0.5118110236220472" footer="0.5118110236220472"/>
  <pageSetup firstPageNumber="7" useFirstPageNumber="1" horizontalDpi="600" verticalDpi="600" orientation="portrait" paperSize="9" scale="75" r:id="rId1"/>
  <headerFooter alignWithMargins="0">
    <oddFooter>&amp;C&amp;P</oddFooter>
  </headerFooter>
  <rowBreaks count="11" manualBreakCount="11">
    <brk id="73" max="6" man="1"/>
    <brk id="132" max="6" man="1"/>
    <brk id="183" max="6" man="1"/>
    <brk id="238" max="6" man="1"/>
    <brk id="296" max="6" man="1"/>
    <brk id="350" max="6" man="1"/>
    <brk id="415" max="6" man="1"/>
    <brk id="470" max="6" man="1"/>
    <brk id="522" max="6" man="1"/>
    <brk id="577" max="6" man="1"/>
    <brk id="61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L64"/>
  <sheetViews>
    <sheetView workbookViewId="0" topLeftCell="A1">
      <selection activeCell="E31" sqref="E31"/>
    </sheetView>
  </sheetViews>
  <sheetFormatPr defaultColWidth="9.00390625" defaultRowHeight="12.75"/>
  <cols>
    <col min="1" max="1" width="8.125" style="0" customWidth="1"/>
    <col min="2" max="2" width="43.75390625" style="0" customWidth="1"/>
    <col min="3" max="4" width="10.75390625" style="0" customWidth="1"/>
    <col min="5" max="5" width="10.75390625" style="13" customWidth="1"/>
    <col min="6" max="6" width="10.875" style="96" customWidth="1"/>
    <col min="7" max="7" width="0" style="0" hidden="1" customWidth="1"/>
  </cols>
  <sheetData>
    <row r="1" spans="1:6" ht="18">
      <c r="A1" s="804" t="s">
        <v>22</v>
      </c>
      <c r="B1" s="804"/>
      <c r="C1" s="804"/>
      <c r="D1" s="804"/>
      <c r="E1" s="804"/>
      <c r="F1" s="804"/>
    </row>
    <row r="2" spans="1:6" ht="15.75">
      <c r="A2" s="72"/>
      <c r="B2" s="28"/>
      <c r="C2" s="28"/>
      <c r="D2" s="28"/>
      <c r="F2" s="114" t="s">
        <v>14</v>
      </c>
    </row>
    <row r="3" spans="1:7" ht="25.5" customHeight="1">
      <c r="A3" s="115" t="s">
        <v>74</v>
      </c>
      <c r="B3" s="115" t="s">
        <v>75</v>
      </c>
      <c r="C3" s="51" t="s">
        <v>50</v>
      </c>
      <c r="D3" s="6" t="s">
        <v>52</v>
      </c>
      <c r="E3" s="5" t="s">
        <v>978</v>
      </c>
      <c r="F3" s="50" t="s">
        <v>419</v>
      </c>
      <c r="G3" t="s">
        <v>173</v>
      </c>
    </row>
    <row r="4" spans="1:8" s="28" customFormat="1" ht="12.75">
      <c r="A4" s="33">
        <v>5011</v>
      </c>
      <c r="B4" s="33" t="s">
        <v>136</v>
      </c>
      <c r="C4" s="27">
        <v>146794</v>
      </c>
      <c r="D4" s="27">
        <v>146822</v>
      </c>
      <c r="E4" s="240">
        <v>90522</v>
      </c>
      <c r="F4" s="35">
        <f>E4/D4*100</f>
        <v>61.654248000980786</v>
      </c>
      <c r="G4" s="13"/>
      <c r="H4" s="194"/>
    </row>
    <row r="5" spans="1:8" s="28" customFormat="1" ht="12.75">
      <c r="A5" s="33">
        <v>5021</v>
      </c>
      <c r="B5" s="33" t="s">
        <v>137</v>
      </c>
      <c r="C5" s="27">
        <v>650</v>
      </c>
      <c r="D5" s="27">
        <v>650</v>
      </c>
      <c r="E5" s="240">
        <v>288</v>
      </c>
      <c r="F5" s="35">
        <f aca="true" t="shared" si="0" ref="F5:F53">E5/D5*100</f>
        <v>44.30769230769231</v>
      </c>
      <c r="G5" s="13"/>
      <c r="H5" s="194"/>
    </row>
    <row r="6" spans="1:8" s="28" customFormat="1" ht="12.75">
      <c r="A6" s="33">
        <v>5024</v>
      </c>
      <c r="B6" s="33" t="s">
        <v>1027</v>
      </c>
      <c r="C6" s="27">
        <v>0</v>
      </c>
      <c r="D6" s="27">
        <v>49</v>
      </c>
      <c r="E6" s="240">
        <v>49</v>
      </c>
      <c r="F6" s="35">
        <f t="shared" si="0"/>
        <v>100</v>
      </c>
      <c r="G6" s="13"/>
      <c r="H6" s="194"/>
    </row>
    <row r="7" spans="1:8" s="28" customFormat="1" ht="12.75">
      <c r="A7" s="33">
        <v>5031</v>
      </c>
      <c r="B7" s="33" t="s">
        <v>138</v>
      </c>
      <c r="C7" s="27">
        <v>39076</v>
      </c>
      <c r="D7" s="27">
        <v>39083</v>
      </c>
      <c r="E7" s="240">
        <v>24037</v>
      </c>
      <c r="F7" s="35">
        <f t="shared" si="0"/>
        <v>61.50244351764195</v>
      </c>
      <c r="G7" s="13"/>
      <c r="H7" s="194"/>
    </row>
    <row r="8" spans="1:8" s="28" customFormat="1" ht="12.75">
      <c r="A8" s="33">
        <v>5032</v>
      </c>
      <c r="B8" s="33" t="s">
        <v>139</v>
      </c>
      <c r="C8" s="27">
        <v>13525</v>
      </c>
      <c r="D8" s="27">
        <v>13528</v>
      </c>
      <c r="E8" s="240">
        <v>8320</v>
      </c>
      <c r="F8" s="35">
        <f t="shared" si="0"/>
        <v>61.50206978119456</v>
      </c>
      <c r="G8" s="13"/>
      <c r="H8" s="24"/>
    </row>
    <row r="9" spans="1:8" s="28" customFormat="1" ht="12.75">
      <c r="A9" s="33">
        <v>5038</v>
      </c>
      <c r="B9" s="33" t="s">
        <v>140</v>
      </c>
      <c r="C9" s="27">
        <v>617</v>
      </c>
      <c r="D9" s="27">
        <v>617</v>
      </c>
      <c r="E9" s="240">
        <v>283</v>
      </c>
      <c r="F9" s="35">
        <f t="shared" si="0"/>
        <v>45.86709886547812</v>
      </c>
      <c r="G9" s="13"/>
      <c r="H9" s="80"/>
    </row>
    <row r="10" spans="1:8" ht="12.75">
      <c r="A10" s="125" t="s">
        <v>85</v>
      </c>
      <c r="B10" s="125" t="s">
        <v>87</v>
      </c>
      <c r="C10" s="109">
        <f>SUM(C4:C9)</f>
        <v>200662</v>
      </c>
      <c r="D10" s="109">
        <f>SUM(D4:D9)</f>
        <v>200749</v>
      </c>
      <c r="E10" s="109">
        <f>SUM(E4:E9)</f>
        <v>123499</v>
      </c>
      <c r="F10" s="121">
        <f t="shared" si="0"/>
        <v>61.51911092956877</v>
      </c>
      <c r="G10" s="124"/>
      <c r="H10" s="120"/>
    </row>
    <row r="11" spans="1:7" s="28" customFormat="1" ht="12.75">
      <c r="A11" s="22">
        <v>5132</v>
      </c>
      <c r="B11" s="22" t="s">
        <v>141</v>
      </c>
      <c r="C11" s="25">
        <v>50</v>
      </c>
      <c r="D11" s="25">
        <v>122</v>
      </c>
      <c r="E11" s="25">
        <v>120</v>
      </c>
      <c r="F11" s="35">
        <f t="shared" si="0"/>
        <v>98.36065573770492</v>
      </c>
      <c r="G11" s="13"/>
    </row>
    <row r="12" spans="1:7" s="28" customFormat="1" ht="12.75">
      <c r="A12" s="22">
        <v>5134</v>
      </c>
      <c r="B12" s="22" t="s">
        <v>142</v>
      </c>
      <c r="C12" s="25">
        <v>120</v>
      </c>
      <c r="D12" s="25">
        <v>120</v>
      </c>
      <c r="E12" s="25">
        <v>28</v>
      </c>
      <c r="F12" s="35">
        <f t="shared" si="0"/>
        <v>23.333333333333332</v>
      </c>
      <c r="G12" s="13"/>
    </row>
    <row r="13" spans="1:7" s="28" customFormat="1" ht="12.75">
      <c r="A13" s="22">
        <v>5136</v>
      </c>
      <c r="B13" s="22" t="s">
        <v>88</v>
      </c>
      <c r="C13" s="25">
        <v>500</v>
      </c>
      <c r="D13" s="25">
        <v>500</v>
      </c>
      <c r="E13" s="25">
        <v>128</v>
      </c>
      <c r="F13" s="35">
        <f t="shared" si="0"/>
        <v>25.6</v>
      </c>
      <c r="G13" s="13"/>
    </row>
    <row r="14" spans="1:9" s="28" customFormat="1" ht="12.75">
      <c r="A14" s="22">
        <v>5137</v>
      </c>
      <c r="B14" s="22" t="s">
        <v>143</v>
      </c>
      <c r="C14" s="25">
        <v>2300</v>
      </c>
      <c r="D14" s="25">
        <v>2523</v>
      </c>
      <c r="E14" s="25">
        <v>831</v>
      </c>
      <c r="F14" s="35">
        <f t="shared" si="0"/>
        <v>32.936979785969086</v>
      </c>
      <c r="G14" s="13"/>
      <c r="I14" s="28" t="s">
        <v>71</v>
      </c>
    </row>
    <row r="15" spans="1:7" s="28" customFormat="1" ht="12.75">
      <c r="A15" s="22">
        <v>5139</v>
      </c>
      <c r="B15" s="22" t="s">
        <v>145</v>
      </c>
      <c r="C15" s="25">
        <v>3500</v>
      </c>
      <c r="D15" s="25">
        <v>3513</v>
      </c>
      <c r="E15" s="25">
        <v>1813</v>
      </c>
      <c r="F15" s="35">
        <f t="shared" si="0"/>
        <v>51.608311984059206</v>
      </c>
      <c r="G15" s="13"/>
    </row>
    <row r="16" spans="1:7" s="28" customFormat="1" ht="12.75">
      <c r="A16" s="22">
        <v>5142</v>
      </c>
      <c r="B16" s="22" t="s">
        <v>91</v>
      </c>
      <c r="C16" s="25">
        <v>250</v>
      </c>
      <c r="D16" s="25">
        <v>250</v>
      </c>
      <c r="E16" s="25">
        <v>6</v>
      </c>
      <c r="F16" s="35">
        <f t="shared" si="0"/>
        <v>2.4</v>
      </c>
      <c r="G16" s="13"/>
    </row>
    <row r="17" spans="1:7" s="28" customFormat="1" ht="12.75">
      <c r="A17" s="33">
        <v>5151</v>
      </c>
      <c r="B17" s="33" t="s">
        <v>146</v>
      </c>
      <c r="C17" s="25">
        <v>600</v>
      </c>
      <c r="D17" s="25">
        <v>600</v>
      </c>
      <c r="E17" s="25">
        <v>412</v>
      </c>
      <c r="F17" s="35">
        <f t="shared" si="0"/>
        <v>68.66666666666667</v>
      </c>
      <c r="G17" s="13"/>
    </row>
    <row r="18" spans="1:7" s="28" customFormat="1" ht="12.75">
      <c r="A18" s="33">
        <v>5152</v>
      </c>
      <c r="B18" s="33" t="s">
        <v>147</v>
      </c>
      <c r="C18" s="25">
        <v>160</v>
      </c>
      <c r="D18" s="25">
        <v>160</v>
      </c>
      <c r="E18" s="25">
        <v>49</v>
      </c>
      <c r="F18" s="35">
        <f t="shared" si="0"/>
        <v>30.625000000000004</v>
      </c>
      <c r="G18" s="13"/>
    </row>
    <row r="19" spans="1:7" s="28" customFormat="1" ht="12.75">
      <c r="A19" s="33">
        <v>5153</v>
      </c>
      <c r="B19" s="33" t="s">
        <v>92</v>
      </c>
      <c r="C19" s="25">
        <v>2100</v>
      </c>
      <c r="D19" s="25">
        <v>2100</v>
      </c>
      <c r="E19" s="25">
        <v>979</v>
      </c>
      <c r="F19" s="35">
        <f t="shared" si="0"/>
        <v>46.61904761904762</v>
      </c>
      <c r="G19" s="13"/>
    </row>
    <row r="20" spans="1:7" s="28" customFormat="1" ht="12.75">
      <c r="A20" s="33">
        <v>5154</v>
      </c>
      <c r="B20" s="33" t="s">
        <v>148</v>
      </c>
      <c r="C20" s="25">
        <v>4200</v>
      </c>
      <c r="D20" s="25">
        <v>4200</v>
      </c>
      <c r="E20" s="25">
        <v>2270</v>
      </c>
      <c r="F20" s="35">
        <f t="shared" si="0"/>
        <v>54.047619047619044</v>
      </c>
      <c r="G20" s="13"/>
    </row>
    <row r="21" spans="1:7" s="28" customFormat="1" ht="12.75">
      <c r="A21" s="33">
        <v>5156</v>
      </c>
      <c r="B21" s="33" t="s">
        <v>93</v>
      </c>
      <c r="C21" s="25">
        <v>1900</v>
      </c>
      <c r="D21" s="25">
        <v>1900</v>
      </c>
      <c r="E21" s="25">
        <v>910</v>
      </c>
      <c r="F21" s="35">
        <f t="shared" si="0"/>
        <v>47.89473684210526</v>
      </c>
      <c r="G21" s="13"/>
    </row>
    <row r="22" spans="1:7" s="28" customFormat="1" ht="12.75">
      <c r="A22" s="33">
        <v>5161</v>
      </c>
      <c r="B22" s="33" t="s">
        <v>94</v>
      </c>
      <c r="C22" s="25">
        <v>2600</v>
      </c>
      <c r="D22" s="25">
        <v>2600</v>
      </c>
      <c r="E22" s="25">
        <v>1482</v>
      </c>
      <c r="F22" s="35">
        <f t="shared" si="0"/>
        <v>56.99999999999999</v>
      </c>
      <c r="G22" s="13"/>
    </row>
    <row r="23" spans="1:7" s="28" customFormat="1" ht="12.75">
      <c r="A23" s="33">
        <v>5162</v>
      </c>
      <c r="B23" s="33" t="s">
        <v>95</v>
      </c>
      <c r="C23" s="25">
        <v>3500</v>
      </c>
      <c r="D23" s="25">
        <v>7300</v>
      </c>
      <c r="E23" s="25">
        <v>1674</v>
      </c>
      <c r="F23" s="35">
        <f t="shared" si="0"/>
        <v>22.93150684931507</v>
      </c>
      <c r="G23" s="13"/>
    </row>
    <row r="24" spans="1:7" s="28" customFormat="1" ht="12.75">
      <c r="A24" s="22">
        <v>5163</v>
      </c>
      <c r="B24" s="22" t="s">
        <v>96</v>
      </c>
      <c r="C24" s="25">
        <v>1878</v>
      </c>
      <c r="D24" s="25">
        <v>1878</v>
      </c>
      <c r="E24" s="25">
        <v>947</v>
      </c>
      <c r="F24" s="35">
        <f t="shared" si="0"/>
        <v>50.42598509052183</v>
      </c>
      <c r="G24" s="13"/>
    </row>
    <row r="25" spans="1:8" s="28" customFormat="1" ht="12.75">
      <c r="A25" s="22">
        <v>5164</v>
      </c>
      <c r="B25" s="22" t="s">
        <v>97</v>
      </c>
      <c r="C25" s="25">
        <v>1300</v>
      </c>
      <c r="D25" s="25">
        <v>300</v>
      </c>
      <c r="E25" s="25">
        <v>212</v>
      </c>
      <c r="F25" s="35">
        <f t="shared" si="0"/>
        <v>70.66666666666667</v>
      </c>
      <c r="G25" s="13"/>
      <c r="H25" s="194"/>
    </row>
    <row r="26" spans="1:7" s="28" customFormat="1" ht="12.75">
      <c r="A26" s="22">
        <v>5166</v>
      </c>
      <c r="B26" s="22" t="s">
        <v>98</v>
      </c>
      <c r="C26" s="25">
        <v>400</v>
      </c>
      <c r="D26" s="25">
        <v>400</v>
      </c>
      <c r="E26" s="25">
        <v>274</v>
      </c>
      <c r="F26" s="35">
        <f t="shared" si="0"/>
        <v>68.5</v>
      </c>
      <c r="G26" s="13"/>
    </row>
    <row r="27" spans="1:7" s="28" customFormat="1" ht="12.75">
      <c r="A27" s="22">
        <v>5167</v>
      </c>
      <c r="B27" s="22" t="s">
        <v>99</v>
      </c>
      <c r="C27" s="25">
        <v>4400</v>
      </c>
      <c r="D27" s="25">
        <v>4457</v>
      </c>
      <c r="E27" s="25">
        <v>1910</v>
      </c>
      <c r="F27" s="35">
        <f t="shared" si="0"/>
        <v>42.85393762620597</v>
      </c>
      <c r="G27" s="13"/>
    </row>
    <row r="28" spans="1:7" s="28" customFormat="1" ht="12.75">
      <c r="A28" s="33">
        <v>5169</v>
      </c>
      <c r="B28" s="33" t="s">
        <v>100</v>
      </c>
      <c r="C28" s="25">
        <v>10080</v>
      </c>
      <c r="D28" s="25">
        <v>8763</v>
      </c>
      <c r="E28" s="25">
        <v>5233</v>
      </c>
      <c r="F28" s="35">
        <f t="shared" si="0"/>
        <v>59.71699189775192</v>
      </c>
      <c r="G28" s="13"/>
    </row>
    <row r="29" spans="1:7" s="28" customFormat="1" ht="12.75">
      <c r="A29" s="33">
        <v>5171</v>
      </c>
      <c r="B29" s="33" t="s">
        <v>101</v>
      </c>
      <c r="C29" s="25">
        <v>1000</v>
      </c>
      <c r="D29" s="25">
        <v>1000</v>
      </c>
      <c r="E29" s="25">
        <v>588</v>
      </c>
      <c r="F29" s="35">
        <f t="shared" si="0"/>
        <v>58.8</v>
      </c>
      <c r="G29" s="13"/>
    </row>
    <row r="30" spans="1:7" s="28" customFormat="1" ht="12.75">
      <c r="A30" s="22">
        <v>5173</v>
      </c>
      <c r="B30" s="22" t="s">
        <v>378</v>
      </c>
      <c r="C30" s="25">
        <v>5500</v>
      </c>
      <c r="D30" s="25">
        <v>5500</v>
      </c>
      <c r="E30" s="25">
        <v>2844</v>
      </c>
      <c r="F30" s="35">
        <f t="shared" si="0"/>
        <v>51.709090909090904</v>
      </c>
      <c r="G30" s="13"/>
    </row>
    <row r="31" spans="1:7" s="28" customFormat="1" ht="12.75">
      <c r="A31" s="22">
        <v>5175</v>
      </c>
      <c r="B31" s="22" t="s">
        <v>103</v>
      </c>
      <c r="C31" s="25">
        <v>550</v>
      </c>
      <c r="D31" s="25">
        <v>560</v>
      </c>
      <c r="E31" s="25">
        <v>242</v>
      </c>
      <c r="F31" s="35">
        <f t="shared" si="0"/>
        <v>43.214285714285715</v>
      </c>
      <c r="G31" s="13"/>
    </row>
    <row r="32" spans="1:7" s="28" customFormat="1" ht="12.75">
      <c r="A32" s="22">
        <v>5176</v>
      </c>
      <c r="B32" s="22" t="s">
        <v>104</v>
      </c>
      <c r="C32" s="25">
        <v>200</v>
      </c>
      <c r="D32" s="25">
        <v>200</v>
      </c>
      <c r="E32" s="25">
        <v>92</v>
      </c>
      <c r="F32" s="35">
        <f t="shared" si="0"/>
        <v>46</v>
      </c>
      <c r="G32" s="13"/>
    </row>
    <row r="33" spans="1:10" s="28" customFormat="1" ht="12.75">
      <c r="A33" s="22">
        <v>5179</v>
      </c>
      <c r="B33" s="22" t="s">
        <v>106</v>
      </c>
      <c r="C33" s="25">
        <v>3500</v>
      </c>
      <c r="D33" s="25">
        <v>3500</v>
      </c>
      <c r="E33" s="25">
        <v>1790</v>
      </c>
      <c r="F33" s="35">
        <f t="shared" si="0"/>
        <v>51.142857142857146</v>
      </c>
      <c r="G33" s="13"/>
      <c r="H33" s="71"/>
      <c r="J33" s="186"/>
    </row>
    <row r="34" spans="1:10" s="28" customFormat="1" ht="12.75">
      <c r="A34" s="22">
        <v>5192</v>
      </c>
      <c r="B34" s="22" t="s">
        <v>414</v>
      </c>
      <c r="C34" s="25">
        <v>250</v>
      </c>
      <c r="D34" s="25">
        <v>250</v>
      </c>
      <c r="E34" s="25">
        <v>86</v>
      </c>
      <c r="F34" s="35">
        <f t="shared" si="0"/>
        <v>34.4</v>
      </c>
      <c r="G34" s="13"/>
      <c r="H34" s="71"/>
      <c r="J34" s="186"/>
    </row>
    <row r="35" spans="1:7" s="28" customFormat="1" ht="12.75">
      <c r="A35" s="22">
        <v>5194</v>
      </c>
      <c r="B35" s="22" t="s">
        <v>107</v>
      </c>
      <c r="C35" s="25">
        <v>50</v>
      </c>
      <c r="D35" s="25">
        <v>0</v>
      </c>
      <c r="E35" s="25">
        <v>0</v>
      </c>
      <c r="F35" s="35" t="s">
        <v>382</v>
      </c>
      <c r="G35" s="13"/>
    </row>
    <row r="36" spans="1:7" ht="12.75">
      <c r="A36" s="108" t="s">
        <v>108</v>
      </c>
      <c r="B36" s="112" t="s">
        <v>109</v>
      </c>
      <c r="C36" s="109">
        <f>SUM(C11:C35)</f>
        <v>50888</v>
      </c>
      <c r="D36" s="109">
        <f>SUM(D11:D35)</f>
        <v>52696</v>
      </c>
      <c r="E36" s="109">
        <f>SUM(E11:E35)</f>
        <v>24920</v>
      </c>
      <c r="F36" s="110">
        <f t="shared" si="0"/>
        <v>47.29011689691817</v>
      </c>
      <c r="G36" s="13"/>
    </row>
    <row r="37" spans="1:7" s="28" customFormat="1" ht="12.75">
      <c r="A37" s="22">
        <v>5361</v>
      </c>
      <c r="B37" s="22" t="s">
        <v>112</v>
      </c>
      <c r="C37" s="25">
        <v>50</v>
      </c>
      <c r="D37" s="25">
        <v>50</v>
      </c>
      <c r="E37" s="27">
        <v>7</v>
      </c>
      <c r="F37" s="35">
        <f t="shared" si="0"/>
        <v>14.000000000000002</v>
      </c>
      <c r="G37" s="13"/>
    </row>
    <row r="38" spans="1:7" s="28" customFormat="1" ht="12.75">
      <c r="A38" s="22">
        <v>5362</v>
      </c>
      <c r="B38" s="22" t="s">
        <v>113</v>
      </c>
      <c r="C38" s="25">
        <v>80</v>
      </c>
      <c r="D38" s="25">
        <v>80</v>
      </c>
      <c r="E38" s="25">
        <v>1</v>
      </c>
      <c r="F38" s="35">
        <f>E38/D38*100</f>
        <v>1.25</v>
      </c>
      <c r="G38" s="13"/>
    </row>
    <row r="39" spans="1:7" s="28" customFormat="1" ht="12.75">
      <c r="A39" s="22">
        <v>5363</v>
      </c>
      <c r="B39" s="22" t="s">
        <v>704</v>
      </c>
      <c r="C39" s="25">
        <v>0</v>
      </c>
      <c r="D39" s="25">
        <v>0.3</v>
      </c>
      <c r="E39" s="25">
        <v>0.3</v>
      </c>
      <c r="F39" s="35">
        <v>0</v>
      </c>
      <c r="G39" s="13"/>
    </row>
    <row r="40" spans="1:7" s="28" customFormat="1" ht="12.75">
      <c r="A40" s="108" t="s">
        <v>114</v>
      </c>
      <c r="B40" s="108" t="s">
        <v>149</v>
      </c>
      <c r="C40" s="109">
        <f>SUM(C37:C39)</f>
        <v>130</v>
      </c>
      <c r="D40" s="109">
        <f>SUM(D37:D39)</f>
        <v>130.3</v>
      </c>
      <c r="E40" s="109">
        <f>SUM(E37:E39)</f>
        <v>8.3</v>
      </c>
      <c r="F40" s="110">
        <f t="shared" si="0"/>
        <v>6.36991557943208</v>
      </c>
      <c r="G40" s="13"/>
    </row>
    <row r="41" spans="1:7" s="28" customFormat="1" ht="12.75">
      <c r="A41" s="33">
        <v>5901</v>
      </c>
      <c r="B41" s="33" t="s">
        <v>116</v>
      </c>
      <c r="C41" s="286">
        <v>2575</v>
      </c>
      <c r="D41" s="286">
        <v>0</v>
      </c>
      <c r="E41" s="60">
        <v>0</v>
      </c>
      <c r="F41" s="35" t="s">
        <v>382</v>
      </c>
      <c r="G41" s="13"/>
    </row>
    <row r="42" spans="1:7" s="28" customFormat="1" ht="12.75">
      <c r="A42" s="33">
        <v>5909</v>
      </c>
      <c r="B42" s="33" t="s">
        <v>516</v>
      </c>
      <c r="C42" s="286">
        <v>0</v>
      </c>
      <c r="D42" s="286">
        <v>0</v>
      </c>
      <c r="E42" s="60">
        <v>0</v>
      </c>
      <c r="F42" s="35">
        <v>0</v>
      </c>
      <c r="G42" s="13"/>
    </row>
    <row r="43" spans="1:12" s="28" customFormat="1" ht="12.75">
      <c r="A43" s="108" t="s">
        <v>117</v>
      </c>
      <c r="B43" s="108" t="s">
        <v>123</v>
      </c>
      <c r="C43" s="62">
        <f>C41+C42</f>
        <v>2575</v>
      </c>
      <c r="D43" s="62">
        <f>D41+D42</f>
        <v>0</v>
      </c>
      <c r="E43" s="62">
        <f>E41+E42</f>
        <v>0</v>
      </c>
      <c r="F43" s="110">
        <v>0</v>
      </c>
      <c r="G43" s="13"/>
      <c r="L43" s="185"/>
    </row>
    <row r="44" spans="1:12" s="28" customFormat="1" ht="12.75">
      <c r="A44" s="270"/>
      <c r="B44" s="271"/>
      <c r="C44" s="62"/>
      <c r="D44" s="62"/>
      <c r="E44" s="62"/>
      <c r="F44" s="110"/>
      <c r="G44" s="13"/>
      <c r="L44" s="185"/>
    </row>
    <row r="45" spans="1:7" s="28" customFormat="1" ht="12.75">
      <c r="A45" s="777" t="s">
        <v>124</v>
      </c>
      <c r="B45" s="779"/>
      <c r="C45" s="109">
        <f>C10+C36+C40+C43</f>
        <v>254255</v>
      </c>
      <c r="D45" s="109">
        <f>D10+D36+D40+D43</f>
        <v>253575.3</v>
      </c>
      <c r="E45" s="109">
        <f>E10+E36+E40+E43</f>
        <v>148427.3</v>
      </c>
      <c r="F45" s="110">
        <f>E45/D45*100</f>
        <v>58.53381618793313</v>
      </c>
      <c r="G45" s="13"/>
    </row>
    <row r="46" spans="1:7" s="28" customFormat="1" ht="12.75">
      <c r="A46" s="268"/>
      <c r="B46" s="269"/>
      <c r="C46" s="109"/>
      <c r="D46" s="109"/>
      <c r="E46" s="109"/>
      <c r="F46" s="110"/>
      <c r="G46" s="13"/>
    </row>
    <row r="47" spans="1:7" s="28" customFormat="1" ht="12.75">
      <c r="A47" s="22">
        <v>6111</v>
      </c>
      <c r="B47" s="22" t="s">
        <v>102</v>
      </c>
      <c r="C47" s="25">
        <v>0</v>
      </c>
      <c r="D47" s="25">
        <v>127</v>
      </c>
      <c r="E47" s="25">
        <v>127</v>
      </c>
      <c r="F47" s="35">
        <f>E47/D47*100</f>
        <v>100</v>
      </c>
      <c r="G47" s="13"/>
    </row>
    <row r="48" spans="1:7" s="28" customFormat="1" ht="12" customHeight="1">
      <c r="A48" s="22">
        <v>6121</v>
      </c>
      <c r="B48" s="22" t="s">
        <v>150</v>
      </c>
      <c r="C48" s="25">
        <v>500</v>
      </c>
      <c r="D48" s="25">
        <v>500</v>
      </c>
      <c r="E48" s="25">
        <v>170</v>
      </c>
      <c r="F48" s="35">
        <f>E48/D48*100</f>
        <v>34</v>
      </c>
      <c r="G48" s="13"/>
    </row>
    <row r="49" spans="1:7" s="28" customFormat="1" ht="12" customHeight="1">
      <c r="A49" s="22">
        <v>6122</v>
      </c>
      <c r="B49" s="22" t="s">
        <v>523</v>
      </c>
      <c r="C49" s="25">
        <v>500</v>
      </c>
      <c r="D49" s="25">
        <v>373</v>
      </c>
      <c r="E49" s="25">
        <v>266</v>
      </c>
      <c r="F49" s="35">
        <f>E49/D49*100</f>
        <v>71.31367292225201</v>
      </c>
      <c r="G49" s="13"/>
    </row>
    <row r="50" spans="1:7" s="28" customFormat="1" ht="12.75">
      <c r="A50" s="22">
        <v>6123</v>
      </c>
      <c r="B50" s="22" t="s">
        <v>125</v>
      </c>
      <c r="C50" s="25">
        <v>2000</v>
      </c>
      <c r="D50" s="25">
        <v>2000</v>
      </c>
      <c r="E50" s="25">
        <v>0</v>
      </c>
      <c r="F50" s="35">
        <f>E50/D50*100</f>
        <v>0</v>
      </c>
      <c r="G50" s="13"/>
    </row>
    <row r="51" spans="1:7" s="28" customFormat="1" ht="12.75">
      <c r="A51" s="108" t="s">
        <v>127</v>
      </c>
      <c r="B51" s="108" t="s">
        <v>128</v>
      </c>
      <c r="C51" s="109">
        <f>SUM(C48:C50)</f>
        <v>3000</v>
      </c>
      <c r="D51" s="109">
        <f>SUM(D47:D50)</f>
        <v>3000</v>
      </c>
      <c r="E51" s="109">
        <f>SUM(E47:E50)</f>
        <v>563</v>
      </c>
      <c r="F51" s="110">
        <f t="shared" si="0"/>
        <v>18.76666666666667</v>
      </c>
      <c r="G51" s="13"/>
    </row>
    <row r="52" spans="1:7" s="28" customFormat="1" ht="12.75">
      <c r="A52" s="270"/>
      <c r="B52" s="271"/>
      <c r="C52" s="109"/>
      <c r="D52" s="109"/>
      <c r="E52" s="109"/>
      <c r="F52" s="110"/>
      <c r="G52" s="13"/>
    </row>
    <row r="53" spans="1:7" ht="12.75">
      <c r="A53" s="833" t="s">
        <v>129</v>
      </c>
      <c r="B53" s="834"/>
      <c r="C53" s="9">
        <f>C45+C51</f>
        <v>257255</v>
      </c>
      <c r="D53" s="9">
        <f>D45+D51</f>
        <v>256575.3</v>
      </c>
      <c r="E53" s="9">
        <f>E45+E51</f>
        <v>148990.3</v>
      </c>
      <c r="F53" s="26">
        <f t="shared" si="0"/>
        <v>58.068839829866704</v>
      </c>
      <c r="G53" s="13"/>
    </row>
    <row r="54" spans="1:8" ht="12.75">
      <c r="A54" s="116"/>
      <c r="B54" s="13"/>
      <c r="C54" s="24"/>
      <c r="D54" s="24"/>
      <c r="E54" s="24"/>
      <c r="F54" s="71"/>
      <c r="G54" s="13"/>
      <c r="H54" s="28"/>
    </row>
    <row r="55" spans="1:6" ht="30" customHeight="1">
      <c r="A55" s="780" t="s">
        <v>130</v>
      </c>
      <c r="B55" s="782"/>
      <c r="C55" s="6" t="s">
        <v>50</v>
      </c>
      <c r="D55" s="6" t="s">
        <v>52</v>
      </c>
      <c r="E55" s="5" t="s">
        <v>978</v>
      </c>
      <c r="F55" s="50" t="s">
        <v>419</v>
      </c>
    </row>
    <row r="56" spans="1:6" ht="12.75">
      <c r="A56" s="832" t="s">
        <v>131</v>
      </c>
      <c r="B56" s="832"/>
      <c r="C56" s="25">
        <f>SUM(C4:C9)</f>
        <v>200662</v>
      </c>
      <c r="D56" s="25">
        <f>SUM(D4:D9)</f>
        <v>200749</v>
      </c>
      <c r="E56" s="25">
        <f>SUM(E4:E9)</f>
        <v>123499</v>
      </c>
      <c r="F56" s="35">
        <f>E56/D56*100</f>
        <v>61.51911092956877</v>
      </c>
    </row>
    <row r="57" spans="1:6" ht="12.75">
      <c r="A57" s="791" t="s">
        <v>132</v>
      </c>
      <c r="B57" s="793"/>
      <c r="C57" s="25">
        <f>C36+C40+C43-C58</f>
        <v>30735</v>
      </c>
      <c r="D57" s="25">
        <f>D36+D40+D43-D58</f>
        <v>27428.300000000003</v>
      </c>
      <c r="E57" s="25">
        <f>E36+E40+E43-E58</f>
        <v>13408.3</v>
      </c>
      <c r="F57" s="35">
        <f>E57/D57*100</f>
        <v>48.884910840263515</v>
      </c>
    </row>
    <row r="58" spans="1:6" ht="12.75">
      <c r="A58" s="791" t="s">
        <v>133</v>
      </c>
      <c r="B58" s="793"/>
      <c r="C58" s="25">
        <f>C22+C23+C24+C26+C27+C28</f>
        <v>22858</v>
      </c>
      <c r="D58" s="25">
        <f>D22+D23+D24+D26+D27+D28</f>
        <v>25398</v>
      </c>
      <c r="E58" s="25">
        <f>E22+E23+E24+E26+E27+E28</f>
        <v>11520</v>
      </c>
      <c r="F58" s="35">
        <f>E58/D58*100</f>
        <v>45.357902197023385</v>
      </c>
    </row>
    <row r="59" spans="1:6" ht="12.75">
      <c r="A59" s="791" t="s">
        <v>134</v>
      </c>
      <c r="B59" s="793"/>
      <c r="C59" s="25">
        <f>C51</f>
        <v>3000</v>
      </c>
      <c r="D59" s="25">
        <f>D51</f>
        <v>3000</v>
      </c>
      <c r="E59" s="25">
        <f>E51</f>
        <v>563</v>
      </c>
      <c r="F59" s="35">
        <f>E59/D59*100</f>
        <v>18.76666666666667</v>
      </c>
    </row>
    <row r="60" spans="1:7" ht="12.75">
      <c r="A60" s="777" t="s">
        <v>135</v>
      </c>
      <c r="B60" s="779"/>
      <c r="C60" s="109">
        <f>SUM(C56:C59)</f>
        <v>257255</v>
      </c>
      <c r="D60" s="299">
        <f>SUM(D56:D59)</f>
        <v>256575.3</v>
      </c>
      <c r="E60" s="109">
        <f>SUM(E56:E59)</f>
        <v>148990.3</v>
      </c>
      <c r="F60" s="110">
        <f>E60/D60*100</f>
        <v>58.068839829866704</v>
      </c>
      <c r="G60" s="28"/>
    </row>
    <row r="61" spans="1:7" ht="12.75">
      <c r="A61" s="20"/>
      <c r="B61" s="20"/>
      <c r="C61" s="18"/>
      <c r="D61" s="18"/>
      <c r="E61" s="18"/>
      <c r="F61" s="113"/>
      <c r="G61" s="28"/>
    </row>
    <row r="62" spans="1:7" ht="12.75">
      <c r="A62" s="20"/>
      <c r="B62" s="20"/>
      <c r="C62" s="18"/>
      <c r="D62" s="18"/>
      <c r="E62" s="18"/>
      <c r="F62" s="113"/>
      <c r="G62" s="28"/>
    </row>
    <row r="63" spans="1:7" ht="12.75">
      <c r="A63" s="20"/>
      <c r="B63" s="20"/>
      <c r="C63" s="18"/>
      <c r="D63" s="18"/>
      <c r="E63" s="18"/>
      <c r="F63" s="113"/>
      <c r="G63" s="28"/>
    </row>
    <row r="64" spans="1:7" ht="12.75">
      <c r="A64" s="20"/>
      <c r="B64" s="20"/>
      <c r="C64" s="18"/>
      <c r="D64" s="18"/>
      <c r="E64" s="18"/>
      <c r="F64" s="113"/>
      <c r="G64" s="28"/>
    </row>
  </sheetData>
  <mergeCells count="9">
    <mergeCell ref="A1:F1"/>
    <mergeCell ref="A59:B59"/>
    <mergeCell ref="A45:B45"/>
    <mergeCell ref="A53:B53"/>
    <mergeCell ref="A60:B60"/>
    <mergeCell ref="A55:B55"/>
    <mergeCell ref="A56:B56"/>
    <mergeCell ref="A57:B57"/>
    <mergeCell ref="A58:B58"/>
  </mergeCells>
  <printOptions horizontalCentered="1"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K59"/>
  <sheetViews>
    <sheetView workbookViewId="0" topLeftCell="A1">
      <selection activeCell="H40" sqref="H40"/>
    </sheetView>
  </sheetViews>
  <sheetFormatPr defaultColWidth="9.00390625" defaultRowHeight="12.75"/>
  <cols>
    <col min="1" max="1" width="8.125" style="0" customWidth="1"/>
    <col min="2" max="2" width="43.125" style="0" customWidth="1"/>
    <col min="3" max="4" width="10.75390625" style="0" customWidth="1"/>
    <col min="5" max="5" width="10.75390625" style="13" customWidth="1"/>
    <col min="6" max="6" width="11.75390625" style="15" customWidth="1"/>
    <col min="7" max="7" width="0" style="96" hidden="1" customWidth="1"/>
    <col min="8" max="8" width="15.375" style="97" customWidth="1"/>
    <col min="9" max="9" width="9.125" style="98" customWidth="1"/>
  </cols>
  <sheetData>
    <row r="1" spans="1:6" ht="18">
      <c r="A1" s="804" t="s">
        <v>23</v>
      </c>
      <c r="B1" s="804"/>
      <c r="C1" s="804"/>
      <c r="D1" s="804"/>
      <c r="E1" s="804"/>
      <c r="F1" s="804"/>
    </row>
    <row r="2" spans="1:6" ht="16.5">
      <c r="A2" s="99"/>
      <c r="F2" s="100" t="s">
        <v>14</v>
      </c>
    </row>
    <row r="3" spans="1:9" ht="26.25" customHeight="1">
      <c r="A3" s="101" t="s">
        <v>74</v>
      </c>
      <c r="B3" s="101" t="s">
        <v>75</v>
      </c>
      <c r="C3" s="102" t="s">
        <v>50</v>
      </c>
      <c r="D3" s="103" t="s">
        <v>52</v>
      </c>
      <c r="E3" s="77" t="s">
        <v>978</v>
      </c>
      <c r="F3" s="104" t="s">
        <v>53</v>
      </c>
      <c r="G3" s="105" t="s">
        <v>174</v>
      </c>
      <c r="H3" s="106"/>
      <c r="I3" s="97"/>
    </row>
    <row r="4" spans="1:11" s="28" customFormat="1" ht="12.75">
      <c r="A4" s="582">
        <v>5021</v>
      </c>
      <c r="B4" s="22" t="s">
        <v>76</v>
      </c>
      <c r="C4" s="27">
        <v>2170</v>
      </c>
      <c r="D4" s="27">
        <v>2170</v>
      </c>
      <c r="E4" s="240">
        <v>234</v>
      </c>
      <c r="F4" s="61">
        <f aca="true" t="shared" si="0" ref="F4:F50">E4/D4*100</f>
        <v>10.783410138248847</v>
      </c>
      <c r="G4" s="126"/>
      <c r="H4" s="126"/>
      <c r="I4" s="127"/>
      <c r="K4" s="128"/>
    </row>
    <row r="5" spans="1:11" s="28" customFormat="1" ht="12.75">
      <c r="A5" s="582">
        <v>5023</v>
      </c>
      <c r="B5" s="22" t="s">
        <v>77</v>
      </c>
      <c r="C5" s="27">
        <v>9500</v>
      </c>
      <c r="D5" s="27">
        <v>9500</v>
      </c>
      <c r="E5" s="240">
        <v>6026</v>
      </c>
      <c r="F5" s="61">
        <f t="shared" si="0"/>
        <v>63.431578947368415</v>
      </c>
      <c r="G5" s="126"/>
      <c r="H5" s="126"/>
      <c r="I5" s="127"/>
      <c r="K5" s="128"/>
    </row>
    <row r="6" spans="1:11" s="28" customFormat="1" ht="12.75">
      <c r="A6" s="582">
        <v>5029</v>
      </c>
      <c r="B6" s="22" t="s">
        <v>82</v>
      </c>
      <c r="C6" s="27">
        <v>500</v>
      </c>
      <c r="D6" s="27">
        <v>500</v>
      </c>
      <c r="E6" s="25">
        <v>160</v>
      </c>
      <c r="F6" s="61">
        <f t="shared" si="0"/>
        <v>32</v>
      </c>
      <c r="G6" s="126"/>
      <c r="H6" s="126"/>
      <c r="I6" s="127"/>
      <c r="K6" s="128"/>
    </row>
    <row r="7" spans="1:11" s="28" customFormat="1" ht="12.75">
      <c r="A7" s="582">
        <v>5031</v>
      </c>
      <c r="B7" s="22" t="s">
        <v>83</v>
      </c>
      <c r="C7" s="27">
        <v>1794</v>
      </c>
      <c r="D7" s="27">
        <v>1794</v>
      </c>
      <c r="E7" s="25">
        <v>1220</v>
      </c>
      <c r="F7" s="61">
        <f t="shared" si="0"/>
        <v>68.00445930880713</v>
      </c>
      <c r="G7" s="126"/>
      <c r="H7" s="126"/>
      <c r="I7" s="127"/>
      <c r="K7" s="128"/>
    </row>
    <row r="8" spans="1:11" s="28" customFormat="1" ht="12.75">
      <c r="A8" s="582">
        <v>5032</v>
      </c>
      <c r="B8" s="22" t="s">
        <v>84</v>
      </c>
      <c r="C8" s="27">
        <v>621</v>
      </c>
      <c r="D8" s="27">
        <v>621</v>
      </c>
      <c r="E8" s="25">
        <v>595</v>
      </c>
      <c r="F8" s="61">
        <f t="shared" si="0"/>
        <v>95.81320450885669</v>
      </c>
      <c r="G8" s="126"/>
      <c r="H8" s="126"/>
      <c r="I8" s="127"/>
      <c r="K8" s="128"/>
    </row>
    <row r="9" spans="1:11" s="28" customFormat="1" ht="12.75">
      <c r="A9" s="582">
        <v>5038</v>
      </c>
      <c r="B9" s="22" t="s">
        <v>379</v>
      </c>
      <c r="C9" s="27">
        <v>30</v>
      </c>
      <c r="D9" s="27">
        <v>30</v>
      </c>
      <c r="E9" s="25">
        <v>8</v>
      </c>
      <c r="F9" s="61">
        <f t="shared" si="0"/>
        <v>26.666666666666668</v>
      </c>
      <c r="G9" s="126"/>
      <c r="H9" s="126"/>
      <c r="I9" s="127"/>
      <c r="K9" s="128"/>
    </row>
    <row r="10" spans="1:11" s="28" customFormat="1" ht="12.75">
      <c r="A10" s="582">
        <v>5039</v>
      </c>
      <c r="B10" s="22" t="s">
        <v>406</v>
      </c>
      <c r="C10" s="27">
        <v>175</v>
      </c>
      <c r="D10" s="27">
        <v>175</v>
      </c>
      <c r="E10" s="25">
        <v>29</v>
      </c>
      <c r="F10" s="61">
        <f t="shared" si="0"/>
        <v>16.57142857142857</v>
      </c>
      <c r="G10" s="126"/>
      <c r="H10" s="126"/>
      <c r="I10" s="127"/>
      <c r="K10" s="128" t="s">
        <v>71</v>
      </c>
    </row>
    <row r="11" spans="1:11" s="28" customFormat="1" ht="12.75">
      <c r="A11" s="107" t="s">
        <v>928</v>
      </c>
      <c r="B11" s="108" t="s">
        <v>87</v>
      </c>
      <c r="C11" s="109">
        <f>SUM(C4:C10)</f>
        <v>14790</v>
      </c>
      <c r="D11" s="109">
        <f>SUM(D4:D10)</f>
        <v>14790</v>
      </c>
      <c r="E11" s="109">
        <f>SUM(E4:E10)</f>
        <v>8272</v>
      </c>
      <c r="F11" s="110">
        <f t="shared" si="0"/>
        <v>55.92968221771467</v>
      </c>
      <c r="G11" s="126"/>
      <c r="H11" s="126"/>
      <c r="I11" s="127"/>
      <c r="K11" s="128"/>
    </row>
    <row r="12" spans="1:11" s="28" customFormat="1" ht="12.75">
      <c r="A12" s="582">
        <v>5136</v>
      </c>
      <c r="B12" s="22" t="s">
        <v>88</v>
      </c>
      <c r="C12" s="27">
        <v>50</v>
      </c>
      <c r="D12" s="27">
        <v>50</v>
      </c>
      <c r="E12" s="25">
        <v>10</v>
      </c>
      <c r="F12" s="61">
        <f t="shared" si="0"/>
        <v>20</v>
      </c>
      <c r="G12" s="126"/>
      <c r="H12" s="129"/>
      <c r="I12" s="128"/>
      <c r="K12" s="128"/>
    </row>
    <row r="13" spans="1:11" s="28" customFormat="1" ht="12.75">
      <c r="A13" s="583">
        <v>5137</v>
      </c>
      <c r="B13" s="33" t="s">
        <v>89</v>
      </c>
      <c r="C13" s="27">
        <v>400</v>
      </c>
      <c r="D13" s="27">
        <v>300</v>
      </c>
      <c r="E13" s="27">
        <v>50</v>
      </c>
      <c r="F13" s="61">
        <f t="shared" si="0"/>
        <v>16.666666666666664</v>
      </c>
      <c r="G13" s="126"/>
      <c r="H13" s="129"/>
      <c r="I13" s="128"/>
      <c r="K13" s="128"/>
    </row>
    <row r="14" spans="1:11" s="28" customFormat="1" ht="12.75">
      <c r="A14" s="582">
        <v>5139</v>
      </c>
      <c r="B14" s="22" t="s">
        <v>90</v>
      </c>
      <c r="C14" s="27">
        <v>3000</v>
      </c>
      <c r="D14" s="27">
        <v>2900</v>
      </c>
      <c r="E14" s="25">
        <v>1048</v>
      </c>
      <c r="F14" s="61">
        <f t="shared" si="0"/>
        <v>36.137931034482754</v>
      </c>
      <c r="G14" s="126"/>
      <c r="H14" s="129"/>
      <c r="I14" s="128"/>
      <c r="K14" s="128"/>
    </row>
    <row r="15" spans="1:11" s="28" customFormat="1" ht="12.75">
      <c r="A15" s="582">
        <v>5142</v>
      </c>
      <c r="B15" s="22" t="s">
        <v>91</v>
      </c>
      <c r="C15" s="27">
        <v>5</v>
      </c>
      <c r="D15" s="27">
        <v>5</v>
      </c>
      <c r="E15" s="25">
        <v>0</v>
      </c>
      <c r="F15" s="61">
        <f t="shared" si="0"/>
        <v>0</v>
      </c>
      <c r="G15" s="126"/>
      <c r="H15" s="129"/>
      <c r="I15" s="128"/>
      <c r="K15" s="128"/>
    </row>
    <row r="16" spans="1:11" s="28" customFormat="1" ht="12.75">
      <c r="A16" s="582">
        <v>5153</v>
      </c>
      <c r="B16" s="22" t="s">
        <v>92</v>
      </c>
      <c r="C16" s="27">
        <v>15</v>
      </c>
      <c r="D16" s="27">
        <v>15</v>
      </c>
      <c r="E16" s="25">
        <v>13</v>
      </c>
      <c r="F16" s="61">
        <f t="shared" si="0"/>
        <v>86.66666666666667</v>
      </c>
      <c r="G16" s="126"/>
      <c r="H16" s="129"/>
      <c r="I16" s="128"/>
      <c r="K16" s="128"/>
    </row>
    <row r="17" spans="1:11" s="28" customFormat="1" ht="12.75">
      <c r="A17" s="582">
        <v>5156</v>
      </c>
      <c r="B17" s="22" t="s">
        <v>93</v>
      </c>
      <c r="C17" s="27">
        <v>800</v>
      </c>
      <c r="D17" s="27">
        <v>700</v>
      </c>
      <c r="E17" s="25">
        <v>420</v>
      </c>
      <c r="F17" s="61">
        <f t="shared" si="0"/>
        <v>60</v>
      </c>
      <c r="G17" s="126"/>
      <c r="H17" s="129"/>
      <c r="I17" s="128"/>
      <c r="K17" s="128"/>
    </row>
    <row r="18" spans="1:11" s="28" customFormat="1" ht="12.75">
      <c r="A18" s="582">
        <v>5161</v>
      </c>
      <c r="B18" s="22" t="s">
        <v>94</v>
      </c>
      <c r="C18" s="27">
        <v>200</v>
      </c>
      <c r="D18" s="27">
        <v>200</v>
      </c>
      <c r="E18" s="25">
        <v>72</v>
      </c>
      <c r="F18" s="61">
        <f t="shared" si="0"/>
        <v>36</v>
      </c>
      <c r="G18" s="126"/>
      <c r="H18" s="126"/>
      <c r="I18" s="128"/>
      <c r="K18" s="128"/>
    </row>
    <row r="19" spans="1:11" s="28" customFormat="1" ht="12.75">
      <c r="A19" s="582">
        <v>5162</v>
      </c>
      <c r="B19" s="22" t="s">
        <v>95</v>
      </c>
      <c r="C19" s="27">
        <v>500</v>
      </c>
      <c r="D19" s="27">
        <v>500</v>
      </c>
      <c r="E19" s="25">
        <v>178</v>
      </c>
      <c r="F19" s="61">
        <f t="shared" si="0"/>
        <v>35.6</v>
      </c>
      <c r="G19" s="126"/>
      <c r="H19" s="129"/>
      <c r="I19" s="128"/>
      <c r="K19" s="128"/>
    </row>
    <row r="20" spans="1:11" s="28" customFormat="1" ht="12.75">
      <c r="A20" s="582">
        <v>5163</v>
      </c>
      <c r="B20" s="22" t="s">
        <v>96</v>
      </c>
      <c r="C20" s="27">
        <v>30</v>
      </c>
      <c r="D20" s="27">
        <v>30</v>
      </c>
      <c r="E20" s="25">
        <v>2</v>
      </c>
      <c r="F20" s="61">
        <f t="shared" si="0"/>
        <v>6.666666666666667</v>
      </c>
      <c r="G20" s="126"/>
      <c r="H20" s="129"/>
      <c r="I20" s="128"/>
      <c r="K20" s="128"/>
    </row>
    <row r="21" spans="1:11" s="28" customFormat="1" ht="12.75">
      <c r="A21" s="582">
        <v>5164</v>
      </c>
      <c r="B21" s="22" t="s">
        <v>97</v>
      </c>
      <c r="C21" s="27">
        <v>100</v>
      </c>
      <c r="D21" s="27">
        <v>100</v>
      </c>
      <c r="E21" s="25">
        <v>16</v>
      </c>
      <c r="F21" s="61">
        <f t="shared" si="0"/>
        <v>16</v>
      </c>
      <c r="G21" s="126"/>
      <c r="H21" s="129"/>
      <c r="I21" s="128"/>
      <c r="K21" s="128"/>
    </row>
    <row r="22" spans="1:11" s="28" customFormat="1" ht="12.75">
      <c r="A22" s="582">
        <v>5166</v>
      </c>
      <c r="B22" s="22" t="s">
        <v>98</v>
      </c>
      <c r="C22" s="27">
        <v>100</v>
      </c>
      <c r="D22" s="27">
        <v>100</v>
      </c>
      <c r="E22" s="25">
        <v>0</v>
      </c>
      <c r="F22" s="61">
        <f t="shared" si="0"/>
        <v>0</v>
      </c>
      <c r="G22" s="126"/>
      <c r="H22" s="129"/>
      <c r="I22" s="128"/>
      <c r="K22" s="128"/>
    </row>
    <row r="23" spans="1:11" s="28" customFormat="1" ht="12.75">
      <c r="A23" s="582">
        <v>5167</v>
      </c>
      <c r="B23" s="22" t="s">
        <v>99</v>
      </c>
      <c r="C23" s="27">
        <v>100</v>
      </c>
      <c r="D23" s="27">
        <v>100</v>
      </c>
      <c r="E23" s="25">
        <v>61</v>
      </c>
      <c r="F23" s="61">
        <f t="shared" si="0"/>
        <v>61</v>
      </c>
      <c r="G23" s="126"/>
      <c r="H23" s="129"/>
      <c r="I23" s="128"/>
      <c r="K23" s="128"/>
    </row>
    <row r="24" spans="1:11" s="28" customFormat="1" ht="12.75">
      <c r="A24" s="582">
        <v>5169</v>
      </c>
      <c r="B24" s="22" t="s">
        <v>100</v>
      </c>
      <c r="C24" s="27">
        <v>8400</v>
      </c>
      <c r="D24" s="27">
        <v>8900</v>
      </c>
      <c r="E24" s="25">
        <v>4548</v>
      </c>
      <c r="F24" s="61">
        <f t="shared" si="0"/>
        <v>51.10112359550561</v>
      </c>
      <c r="G24" s="126"/>
      <c r="H24" s="129"/>
      <c r="I24" s="128"/>
      <c r="K24" s="128"/>
    </row>
    <row r="25" spans="1:11" s="28" customFormat="1" ht="12.75">
      <c r="A25" s="582">
        <v>5171</v>
      </c>
      <c r="B25" s="22" t="s">
        <v>101</v>
      </c>
      <c r="C25" s="27">
        <v>500</v>
      </c>
      <c r="D25" s="27">
        <v>800</v>
      </c>
      <c r="E25" s="25">
        <v>400</v>
      </c>
      <c r="F25" s="61">
        <f t="shared" si="0"/>
        <v>50</v>
      </c>
      <c r="G25" s="126"/>
      <c r="H25" s="129"/>
      <c r="I25" s="128"/>
      <c r="K25" s="128"/>
    </row>
    <row r="26" spans="1:11" s="28" customFormat="1" ht="12.75">
      <c r="A26" s="582">
        <v>5172</v>
      </c>
      <c r="B26" s="22" t="s">
        <v>102</v>
      </c>
      <c r="C26" s="27">
        <v>20</v>
      </c>
      <c r="D26" s="27">
        <v>20</v>
      </c>
      <c r="E26" s="25">
        <v>0</v>
      </c>
      <c r="F26" s="61">
        <f t="shared" si="0"/>
        <v>0</v>
      </c>
      <c r="G26" s="126"/>
      <c r="H26" s="129"/>
      <c r="I26" s="128"/>
      <c r="K26" s="128"/>
    </row>
    <row r="27" spans="1:11" s="28" customFormat="1" ht="12.75">
      <c r="A27" s="582">
        <v>5173</v>
      </c>
      <c r="B27" s="22" t="s">
        <v>380</v>
      </c>
      <c r="C27" s="27">
        <v>750</v>
      </c>
      <c r="D27" s="27">
        <v>550</v>
      </c>
      <c r="E27" s="25">
        <v>213</v>
      </c>
      <c r="F27" s="61">
        <f t="shared" si="0"/>
        <v>38.72727272727273</v>
      </c>
      <c r="G27" s="126"/>
      <c r="H27" s="129"/>
      <c r="I27" s="128"/>
      <c r="K27" s="128"/>
    </row>
    <row r="28" spans="1:11" s="28" customFormat="1" ht="13.5" customHeight="1">
      <c r="A28" s="582">
        <v>5175</v>
      </c>
      <c r="B28" s="22" t="s">
        <v>103</v>
      </c>
      <c r="C28" s="27">
        <v>1200</v>
      </c>
      <c r="D28" s="27">
        <v>1600</v>
      </c>
      <c r="E28" s="25">
        <v>1099</v>
      </c>
      <c r="F28" s="61">
        <f t="shared" si="0"/>
        <v>68.6875</v>
      </c>
      <c r="G28" s="126"/>
      <c r="H28" s="129"/>
      <c r="I28" s="128"/>
      <c r="K28" s="128"/>
    </row>
    <row r="29" spans="1:11" s="28" customFormat="1" ht="13.5" customHeight="1">
      <c r="A29" s="582">
        <v>5176</v>
      </c>
      <c r="B29" s="22" t="s">
        <v>104</v>
      </c>
      <c r="C29" s="27">
        <v>30</v>
      </c>
      <c r="D29" s="27">
        <v>30</v>
      </c>
      <c r="E29" s="25">
        <v>5</v>
      </c>
      <c r="F29" s="61">
        <f t="shared" si="0"/>
        <v>16.666666666666664</v>
      </c>
      <c r="G29" s="126"/>
      <c r="H29" s="129"/>
      <c r="I29" s="128"/>
      <c r="K29" s="128"/>
    </row>
    <row r="30" spans="1:11" s="28" customFormat="1" ht="12.75">
      <c r="A30" s="582">
        <v>5178</v>
      </c>
      <c r="B30" s="22" t="s">
        <v>105</v>
      </c>
      <c r="C30" s="27">
        <v>250</v>
      </c>
      <c r="D30" s="27">
        <v>250</v>
      </c>
      <c r="E30" s="25">
        <v>135</v>
      </c>
      <c r="F30" s="61">
        <f t="shared" si="0"/>
        <v>54</v>
      </c>
      <c r="G30" s="126"/>
      <c r="H30" s="129"/>
      <c r="I30" s="128"/>
      <c r="K30" s="128"/>
    </row>
    <row r="31" spans="1:11" s="28" customFormat="1" ht="12.75">
      <c r="A31" s="582">
        <v>5179</v>
      </c>
      <c r="B31" s="22" t="s">
        <v>106</v>
      </c>
      <c r="C31" s="27">
        <v>700</v>
      </c>
      <c r="D31" s="27">
        <v>700</v>
      </c>
      <c r="E31" s="25">
        <v>475</v>
      </c>
      <c r="F31" s="61">
        <f t="shared" si="0"/>
        <v>67.85714285714286</v>
      </c>
      <c r="G31" s="126"/>
      <c r="H31" s="129"/>
      <c r="I31" s="128"/>
      <c r="K31" s="128"/>
    </row>
    <row r="32" spans="1:11" s="28" customFormat="1" ht="12.75">
      <c r="A32" s="582">
        <v>5194</v>
      </c>
      <c r="B32" s="22" t="s">
        <v>107</v>
      </c>
      <c r="C32" s="27">
        <v>500</v>
      </c>
      <c r="D32" s="27">
        <v>111</v>
      </c>
      <c r="E32" s="25">
        <v>26</v>
      </c>
      <c r="F32" s="61">
        <f t="shared" si="0"/>
        <v>23.423423423423422</v>
      </c>
      <c r="G32" s="126"/>
      <c r="H32" s="129"/>
      <c r="I32" s="128"/>
      <c r="K32" s="128"/>
    </row>
    <row r="33" spans="1:11" s="28" customFormat="1" ht="12.75">
      <c r="A33" s="107" t="s">
        <v>108</v>
      </c>
      <c r="B33" s="108" t="s">
        <v>109</v>
      </c>
      <c r="C33" s="109">
        <f>SUM(C12:C32)</f>
        <v>17650</v>
      </c>
      <c r="D33" s="109">
        <f>SUM(D12:D32)</f>
        <v>17961</v>
      </c>
      <c r="E33" s="109">
        <f>SUM(E12:E32)</f>
        <v>8771</v>
      </c>
      <c r="F33" s="110">
        <f t="shared" si="0"/>
        <v>48.833583876176164</v>
      </c>
      <c r="G33" s="126"/>
      <c r="H33" s="129"/>
      <c r="I33" s="128"/>
      <c r="K33" s="128"/>
    </row>
    <row r="34" spans="1:9" s="28" customFormat="1" ht="12.75">
      <c r="A34" s="583">
        <v>5222</v>
      </c>
      <c r="B34" s="22" t="s">
        <v>602</v>
      </c>
      <c r="C34" s="27">
        <v>0</v>
      </c>
      <c r="D34" s="27">
        <v>150</v>
      </c>
      <c r="E34" s="25">
        <v>150</v>
      </c>
      <c r="F34" s="61">
        <f t="shared" si="0"/>
        <v>100</v>
      </c>
      <c r="G34" s="126"/>
      <c r="H34" s="129"/>
      <c r="I34" s="128"/>
    </row>
    <row r="35" spans="1:9" s="28" customFormat="1" ht="12.75">
      <c r="A35" s="582">
        <v>5229</v>
      </c>
      <c r="B35" s="22" t="s">
        <v>603</v>
      </c>
      <c r="C35" s="27">
        <v>700</v>
      </c>
      <c r="D35" s="27">
        <v>700</v>
      </c>
      <c r="E35" s="25">
        <v>700</v>
      </c>
      <c r="F35" s="61">
        <f t="shared" si="0"/>
        <v>100</v>
      </c>
      <c r="G35" s="126"/>
      <c r="H35" s="129"/>
      <c r="I35" s="128"/>
    </row>
    <row r="36" spans="1:9" s="28" customFormat="1" ht="12.75">
      <c r="A36" s="107" t="s">
        <v>111</v>
      </c>
      <c r="B36" s="108" t="s">
        <v>608</v>
      </c>
      <c r="C36" s="200">
        <f>SUM(C34:C35)</f>
        <v>700</v>
      </c>
      <c r="D36" s="200">
        <f>SUM(D34:D35)</f>
        <v>850</v>
      </c>
      <c r="E36" s="200">
        <f>SUM(E34:E35)</f>
        <v>850</v>
      </c>
      <c r="F36" s="429">
        <f>E36/D36*100</f>
        <v>100</v>
      </c>
      <c r="G36" s="126"/>
      <c r="H36" s="129"/>
      <c r="I36" s="128"/>
    </row>
    <row r="37" spans="1:9" s="28" customFormat="1" ht="12.75">
      <c r="A37" s="582">
        <v>5361</v>
      </c>
      <c r="B37" s="22" t="s">
        <v>112</v>
      </c>
      <c r="C37" s="27">
        <v>10</v>
      </c>
      <c r="D37" s="27">
        <v>10</v>
      </c>
      <c r="E37" s="27">
        <v>0</v>
      </c>
      <c r="F37" s="61">
        <f t="shared" si="0"/>
        <v>0</v>
      </c>
      <c r="G37" s="126"/>
      <c r="H37" s="129"/>
      <c r="I37" s="128"/>
    </row>
    <row r="38" spans="1:9" s="28" customFormat="1" ht="12.75">
      <c r="A38" s="582">
        <v>5362</v>
      </c>
      <c r="B38" s="22" t="s">
        <v>113</v>
      </c>
      <c r="C38" s="27">
        <v>20</v>
      </c>
      <c r="D38" s="27">
        <v>20</v>
      </c>
      <c r="E38" s="25">
        <v>0</v>
      </c>
      <c r="F38" s="61">
        <f>E38/D38*100</f>
        <v>0</v>
      </c>
      <c r="G38" s="126"/>
      <c r="H38" s="129"/>
      <c r="I38" s="128"/>
    </row>
    <row r="39" spans="1:9" s="28" customFormat="1" ht="12.75">
      <c r="A39" s="107" t="s">
        <v>114</v>
      </c>
      <c r="B39" s="108" t="s">
        <v>115</v>
      </c>
      <c r="C39" s="109">
        <f>SUM(C37:C38)</f>
        <v>30</v>
      </c>
      <c r="D39" s="109">
        <f>SUM(D37:D38)</f>
        <v>30</v>
      </c>
      <c r="E39" s="109">
        <f>SUM(E37:E38)</f>
        <v>0</v>
      </c>
      <c r="F39" s="429">
        <f>E39/D39*100</f>
        <v>0</v>
      </c>
      <c r="G39" s="126"/>
      <c r="H39" s="129"/>
      <c r="I39" s="128"/>
    </row>
    <row r="40" spans="1:9" s="28" customFormat="1" ht="12.75">
      <c r="A40" s="582">
        <v>5492</v>
      </c>
      <c r="B40" s="22" t="s">
        <v>407</v>
      </c>
      <c r="C40" s="27">
        <v>20</v>
      </c>
      <c r="D40" s="27">
        <v>20</v>
      </c>
      <c r="E40" s="27">
        <v>10</v>
      </c>
      <c r="F40" s="61">
        <f t="shared" si="0"/>
        <v>50</v>
      </c>
      <c r="G40" s="126"/>
      <c r="H40" s="129"/>
      <c r="I40" s="128"/>
    </row>
    <row r="41" spans="1:9" s="28" customFormat="1" ht="12.75">
      <c r="A41" s="108" t="s">
        <v>433</v>
      </c>
      <c r="B41" s="108" t="s">
        <v>434</v>
      </c>
      <c r="C41" s="109">
        <f>SUM(C40:C40)</f>
        <v>20</v>
      </c>
      <c r="D41" s="109">
        <f>SUM(D40:D40)</f>
        <v>20</v>
      </c>
      <c r="E41" s="109">
        <f>SUM(E40:E40)</f>
        <v>10</v>
      </c>
      <c r="F41" s="110">
        <f t="shared" si="0"/>
        <v>50</v>
      </c>
      <c r="G41" s="126"/>
      <c r="H41" s="129"/>
      <c r="I41" s="128"/>
    </row>
    <row r="42" spans="1:9" s="28" customFormat="1" ht="12.75">
      <c r="A42" s="583">
        <v>5901</v>
      </c>
      <c r="B42" s="33" t="s">
        <v>116</v>
      </c>
      <c r="C42" s="286">
        <v>2000</v>
      </c>
      <c r="D42" s="286">
        <v>0</v>
      </c>
      <c r="E42" s="286">
        <v>0</v>
      </c>
      <c r="F42" s="61" t="s">
        <v>382</v>
      </c>
      <c r="G42" s="126"/>
      <c r="H42" s="129"/>
      <c r="I42" s="128"/>
    </row>
    <row r="43" spans="1:9" s="28" customFormat="1" ht="12.75">
      <c r="A43" s="107" t="s">
        <v>117</v>
      </c>
      <c r="B43" s="108" t="s">
        <v>123</v>
      </c>
      <c r="C43" s="62">
        <f>SUM(C42:C42)</f>
        <v>2000</v>
      </c>
      <c r="D43" s="62">
        <f>SUM(D42:D42)</f>
        <v>0</v>
      </c>
      <c r="E43" s="62">
        <f>SUM(E42)</f>
        <v>0</v>
      </c>
      <c r="F43" s="110">
        <v>0</v>
      </c>
      <c r="G43" s="126"/>
      <c r="H43" s="129"/>
      <c r="I43" s="128"/>
    </row>
    <row r="44" spans="1:9" s="28" customFormat="1" ht="12.75">
      <c r="A44" s="107"/>
      <c r="B44" s="108"/>
      <c r="C44" s="109"/>
      <c r="D44" s="109"/>
      <c r="E44" s="25"/>
      <c r="F44" s="61"/>
      <c r="G44" s="126"/>
      <c r="H44" s="129"/>
      <c r="I44" s="128"/>
    </row>
    <row r="45" spans="1:9" s="28" customFormat="1" ht="12.75">
      <c r="A45" s="777" t="s">
        <v>124</v>
      </c>
      <c r="B45" s="779"/>
      <c r="C45" s="109">
        <f>C33+C39+C41+C43+C11+C36</f>
        <v>35190</v>
      </c>
      <c r="D45" s="109">
        <f>D33+D39+D41+D43+D11+D36</f>
        <v>33651</v>
      </c>
      <c r="E45" s="109">
        <f>E33+E39+E41+E43+E11+E36</f>
        <v>17903</v>
      </c>
      <c r="F45" s="110">
        <f t="shared" si="0"/>
        <v>53.20198508216695</v>
      </c>
      <c r="G45" s="126"/>
      <c r="H45" s="129"/>
      <c r="I45" s="128"/>
    </row>
    <row r="46" spans="1:9" s="28" customFormat="1" ht="12.75">
      <c r="A46" s="43"/>
      <c r="B46" s="22"/>
      <c r="C46" s="27"/>
      <c r="D46" s="22"/>
      <c r="E46" s="25"/>
      <c r="F46" s="61"/>
      <c r="G46" s="126"/>
      <c r="H46" s="129"/>
      <c r="I46" s="128"/>
    </row>
    <row r="47" spans="1:9" s="28" customFormat="1" ht="12.75">
      <c r="A47" s="582">
        <v>6127</v>
      </c>
      <c r="B47" s="22" t="s">
        <v>126</v>
      </c>
      <c r="C47" s="27">
        <v>100</v>
      </c>
      <c r="D47" s="27">
        <v>100</v>
      </c>
      <c r="E47" s="22">
        <v>0</v>
      </c>
      <c r="F47" s="61">
        <v>0</v>
      </c>
      <c r="G47" s="126"/>
      <c r="H47" s="129"/>
      <c r="I47" s="128"/>
    </row>
    <row r="48" spans="1:9" s="28" customFormat="1" ht="12.75">
      <c r="A48" s="107" t="s">
        <v>127</v>
      </c>
      <c r="B48" s="108" t="s">
        <v>128</v>
      </c>
      <c r="C48" s="109">
        <f>SUM(C47:C47)</f>
        <v>100</v>
      </c>
      <c r="D48" s="109">
        <f>SUM(D47:D47)</f>
        <v>100</v>
      </c>
      <c r="E48" s="109">
        <f>SUM(E47)</f>
        <v>0</v>
      </c>
      <c r="F48" s="110">
        <v>0</v>
      </c>
      <c r="G48" s="126"/>
      <c r="H48" s="129"/>
      <c r="I48" s="128"/>
    </row>
    <row r="49" spans="1:9" s="28" customFormat="1" ht="12.75">
      <c r="A49" s="107"/>
      <c r="B49" s="108"/>
      <c r="C49" s="109"/>
      <c r="D49" s="109"/>
      <c r="E49" s="109"/>
      <c r="F49" s="110"/>
      <c r="G49" s="126"/>
      <c r="H49" s="129"/>
      <c r="I49" s="128"/>
    </row>
    <row r="50" spans="1:8" ht="12.75">
      <c r="A50" s="833" t="s">
        <v>129</v>
      </c>
      <c r="B50" s="834"/>
      <c r="C50" s="9">
        <f>C45+C48</f>
        <v>35290</v>
      </c>
      <c r="D50" s="9">
        <f>D45+D48</f>
        <v>33751</v>
      </c>
      <c r="E50" s="9">
        <f>E45+E48</f>
        <v>17903</v>
      </c>
      <c r="F50" s="26">
        <f t="shared" si="0"/>
        <v>53.044354241355805</v>
      </c>
      <c r="G50" s="106"/>
      <c r="H50" s="111"/>
    </row>
    <row r="51" spans="1:8" ht="12.75">
      <c r="A51" s="20"/>
      <c r="B51" s="20"/>
      <c r="C51" s="18"/>
      <c r="D51" s="18"/>
      <c r="E51" s="18"/>
      <c r="F51" s="113"/>
      <c r="G51" s="106"/>
      <c r="H51" s="111"/>
    </row>
    <row r="52" spans="1:8" ht="12.75">
      <c r="A52" s="20"/>
      <c r="B52" s="20"/>
      <c r="C52" s="18"/>
      <c r="D52" s="18"/>
      <c r="E52" s="18"/>
      <c r="F52" s="113"/>
      <c r="G52" s="106"/>
      <c r="H52" s="111"/>
    </row>
    <row r="54" spans="1:6" ht="25.5" customHeight="1">
      <c r="A54" s="780" t="s">
        <v>130</v>
      </c>
      <c r="B54" s="782"/>
      <c r="C54" s="51" t="s">
        <v>50</v>
      </c>
      <c r="D54" s="6" t="s">
        <v>52</v>
      </c>
      <c r="E54" s="5" t="s">
        <v>978</v>
      </c>
      <c r="F54" s="50" t="s">
        <v>53</v>
      </c>
    </row>
    <row r="55" spans="1:6" ht="12.75">
      <c r="A55" s="832" t="s">
        <v>131</v>
      </c>
      <c r="B55" s="832"/>
      <c r="C55" s="25">
        <f>C11</f>
        <v>14790</v>
      </c>
      <c r="D55" s="25">
        <f>D11</f>
        <v>14790</v>
      </c>
      <c r="E55" s="25">
        <f>E11</f>
        <v>8272</v>
      </c>
      <c r="F55" s="35">
        <f>E55/D55*100</f>
        <v>55.92968221771467</v>
      </c>
    </row>
    <row r="56" spans="1:6" ht="12.75">
      <c r="A56" s="791" t="s">
        <v>132</v>
      </c>
      <c r="B56" s="793"/>
      <c r="C56" s="25">
        <f>C33+C36+C41+C43+C39-C57</f>
        <v>11070</v>
      </c>
      <c r="D56" s="25">
        <f>D33+D36+D41+D43+D39-D57</f>
        <v>9031</v>
      </c>
      <c r="E56" s="25">
        <f>E33+E36+E41+E43+E39-E57</f>
        <v>4770</v>
      </c>
      <c r="F56" s="35">
        <f>E56/D56*100</f>
        <v>52.81807108847304</v>
      </c>
    </row>
    <row r="57" spans="1:6" ht="12.75">
      <c r="A57" s="791" t="s">
        <v>133</v>
      </c>
      <c r="B57" s="793"/>
      <c r="C57" s="25">
        <f>C18+C19+C20+C22+C23+C24</f>
        <v>9330</v>
      </c>
      <c r="D57" s="25">
        <f>D18+D19+D20+D22+D23+D24</f>
        <v>9830</v>
      </c>
      <c r="E57" s="25">
        <f>E18+E19+E20+E22+E23+E24</f>
        <v>4861</v>
      </c>
      <c r="F57" s="35">
        <f>E57/D57*100</f>
        <v>49.45066124109868</v>
      </c>
    </row>
    <row r="58" spans="1:6" ht="12.75">
      <c r="A58" s="791" t="s">
        <v>134</v>
      </c>
      <c r="B58" s="793"/>
      <c r="C58" s="25">
        <f>C48</f>
        <v>100</v>
      </c>
      <c r="D58" s="25">
        <f>D48</f>
        <v>100</v>
      </c>
      <c r="E58" s="25">
        <f>E48</f>
        <v>0</v>
      </c>
      <c r="F58" s="35" t="s">
        <v>382</v>
      </c>
    </row>
    <row r="59" spans="1:6" ht="12.75">
      <c r="A59" s="777" t="s">
        <v>135</v>
      </c>
      <c r="B59" s="779"/>
      <c r="C59" s="109">
        <f>SUM(C55:C58)</f>
        <v>35290</v>
      </c>
      <c r="D59" s="299">
        <f>SUM(D55:D58)</f>
        <v>33751</v>
      </c>
      <c r="E59" s="109">
        <f>SUM(E55:E58)</f>
        <v>17903</v>
      </c>
      <c r="F59" s="110">
        <f>E59/D59*100</f>
        <v>53.044354241355805</v>
      </c>
    </row>
  </sheetData>
  <mergeCells count="9">
    <mergeCell ref="A1:F1"/>
    <mergeCell ref="A45:B45"/>
    <mergeCell ref="A50:B50"/>
    <mergeCell ref="A54:B54"/>
    <mergeCell ref="A59:B59"/>
    <mergeCell ref="A55:B55"/>
    <mergeCell ref="A56:B56"/>
    <mergeCell ref="A57:B57"/>
    <mergeCell ref="A58:B58"/>
  </mergeCells>
  <printOptions horizontalCentered="1"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scale="90" r:id="rId2"/>
  <headerFooter alignWithMargins="0">
    <oddFooter>&amp;C&amp;P</oddFooter>
  </headerFooter>
  <rowBreaks count="1" manualBreakCount="1">
    <brk id="53" max="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A1:R56"/>
  <sheetViews>
    <sheetView workbookViewId="0" topLeftCell="A1">
      <selection activeCell="H22" sqref="H21:H22"/>
    </sheetView>
  </sheetViews>
  <sheetFormatPr defaultColWidth="9.00390625" defaultRowHeight="12.75"/>
  <cols>
    <col min="1" max="1" width="34.00390625" style="0" customWidth="1"/>
    <col min="2" max="5" width="14.00390625" style="0" customWidth="1"/>
    <col min="6" max="6" width="10.75390625" style="0" hidden="1" customWidth="1"/>
    <col min="7" max="7" width="10.75390625" style="0" customWidth="1"/>
  </cols>
  <sheetData>
    <row r="1" spans="1:18" ht="18">
      <c r="A1" s="242" t="s">
        <v>24</v>
      </c>
      <c r="B1" s="242"/>
      <c r="C1" s="242"/>
      <c r="D1" s="242"/>
      <c r="E1" s="242"/>
      <c r="F1" s="242"/>
      <c r="G1" s="242"/>
      <c r="H1" s="23"/>
      <c r="Q1" s="74"/>
      <c r="R1" s="74"/>
    </row>
    <row r="2" spans="1:18" ht="18">
      <c r="A2" s="242"/>
      <c r="B2" s="242"/>
      <c r="C2" s="242"/>
      <c r="D2" s="242"/>
      <c r="E2" s="242"/>
      <c r="F2" s="242"/>
      <c r="G2" s="242"/>
      <c r="H2" s="23"/>
      <c r="Q2" s="74"/>
      <c r="R2" s="74"/>
    </row>
    <row r="3" spans="1:2" ht="15.75">
      <c r="A3" s="1"/>
      <c r="B3" s="1"/>
    </row>
    <row r="4" spans="1:5" ht="15.75">
      <c r="A4" s="1" t="s">
        <v>641</v>
      </c>
      <c r="B4" s="1"/>
      <c r="D4" s="311">
        <v>477773.27</v>
      </c>
      <c r="E4" s="2" t="s">
        <v>6</v>
      </c>
    </row>
    <row r="5" spans="1:2" ht="15.75">
      <c r="A5" s="1"/>
      <c r="B5" s="1"/>
    </row>
    <row r="6" spans="1:8" ht="15.75">
      <c r="A6" s="1" t="s">
        <v>7</v>
      </c>
      <c r="B6" s="1"/>
      <c r="H6" s="2"/>
    </row>
    <row r="7" spans="1:6" ht="25.5" customHeight="1">
      <c r="A7" s="77"/>
      <c r="B7" s="51" t="s">
        <v>50</v>
      </c>
      <c r="C7" s="6" t="s">
        <v>52</v>
      </c>
      <c r="D7" s="5" t="s">
        <v>978</v>
      </c>
      <c r="E7" s="50" t="s">
        <v>53</v>
      </c>
      <c r="F7" t="s">
        <v>177</v>
      </c>
    </row>
    <row r="8" spans="1:5" ht="12.75">
      <c r="A8" s="33" t="s">
        <v>411</v>
      </c>
      <c r="B8" s="27">
        <v>4405000</v>
      </c>
      <c r="C8" s="27">
        <v>4405000</v>
      </c>
      <c r="D8" s="27">
        <v>3303750</v>
      </c>
      <c r="E8" s="35">
        <f>D8/C8*100</f>
        <v>75</v>
      </c>
    </row>
    <row r="9" spans="1:5" ht="12.75">
      <c r="A9" s="33" t="s">
        <v>412</v>
      </c>
      <c r="B9" s="27">
        <v>190000</v>
      </c>
      <c r="C9" s="27">
        <v>190000</v>
      </c>
      <c r="D9" s="27">
        <v>142500</v>
      </c>
      <c r="E9" s="35">
        <f>D9/C9*100</f>
        <v>75</v>
      </c>
    </row>
    <row r="10" spans="1:5" ht="25.5">
      <c r="A10" s="471" t="s">
        <v>458</v>
      </c>
      <c r="B10" s="285">
        <v>0</v>
      </c>
      <c r="C10" s="285">
        <v>0</v>
      </c>
      <c r="D10" s="285">
        <v>21752</v>
      </c>
      <c r="E10" s="174" t="s">
        <v>382</v>
      </c>
    </row>
    <row r="11" spans="1:5" ht="12.75">
      <c r="A11" s="3" t="s">
        <v>408</v>
      </c>
      <c r="B11" s="9">
        <f>SUM(B8:B10)</f>
        <v>4595000</v>
      </c>
      <c r="C11" s="9">
        <f>SUM(C8:C10)</f>
        <v>4595000</v>
      </c>
      <c r="D11" s="9">
        <f>SUM(D8:D10)</f>
        <v>3468002</v>
      </c>
      <c r="E11" s="26">
        <f>D11/C11*100</f>
        <v>75.47338411316649</v>
      </c>
    </row>
    <row r="12" spans="1:5" s="239" customFormat="1" ht="12.75">
      <c r="A12"/>
      <c r="B12"/>
      <c r="C12"/>
      <c r="D12"/>
      <c r="E12"/>
    </row>
    <row r="15" ht="17.25" customHeight="1"/>
    <row r="16" spans="1:4" ht="15.75">
      <c r="A16" s="1" t="s">
        <v>8</v>
      </c>
      <c r="B16" s="1"/>
      <c r="D16" s="28"/>
    </row>
    <row r="17" spans="1:18" ht="25.5">
      <c r="A17" s="3"/>
      <c r="B17" s="51" t="s">
        <v>50</v>
      </c>
      <c r="C17" s="6" t="s">
        <v>52</v>
      </c>
      <c r="D17" s="237" t="s">
        <v>978</v>
      </c>
      <c r="E17" s="50" t="s">
        <v>53</v>
      </c>
      <c r="F17" s="11" t="s">
        <v>176</v>
      </c>
      <c r="G17" s="12"/>
      <c r="H17" s="12"/>
      <c r="Q17" s="11"/>
      <c r="R17" s="12"/>
    </row>
    <row r="18" spans="1:18" ht="12.75">
      <c r="A18" s="33" t="s">
        <v>9</v>
      </c>
      <c r="B18" s="27">
        <v>1473000</v>
      </c>
      <c r="C18" s="27">
        <v>1473000</v>
      </c>
      <c r="D18" s="25">
        <v>933600</v>
      </c>
      <c r="E18" s="238">
        <f>D18/C18*100</f>
        <v>63.38085539714867</v>
      </c>
      <c r="F18" s="24" t="s">
        <v>175</v>
      </c>
      <c r="G18" s="57"/>
      <c r="H18" s="57"/>
      <c r="Q18" s="24"/>
      <c r="R18" s="57"/>
    </row>
    <row r="19" spans="1:18" ht="12.75">
      <c r="A19" s="33" t="s">
        <v>51</v>
      </c>
      <c r="B19" s="27">
        <v>3026000</v>
      </c>
      <c r="C19" s="27">
        <v>3503800</v>
      </c>
      <c r="D19" s="25">
        <v>1178790</v>
      </c>
      <c r="E19" s="238">
        <f>D19/C19*100</f>
        <v>33.643187396540895</v>
      </c>
      <c r="F19" s="24">
        <v>5179</v>
      </c>
      <c r="G19" s="57"/>
      <c r="H19" s="57"/>
      <c r="Q19" s="24"/>
      <c r="R19" s="57"/>
    </row>
    <row r="20" spans="1:18" ht="12.75">
      <c r="A20" s="33" t="s">
        <v>107</v>
      </c>
      <c r="B20" s="27">
        <v>96000</v>
      </c>
      <c r="C20" s="27">
        <v>96000</v>
      </c>
      <c r="D20" s="25">
        <v>39000</v>
      </c>
      <c r="E20" s="175">
        <f>D20/C20*100</f>
        <v>40.625</v>
      </c>
      <c r="F20" s="24">
        <v>5194</v>
      </c>
      <c r="G20" s="57"/>
      <c r="H20" s="57"/>
      <c r="Q20" s="24"/>
      <c r="R20" s="57"/>
    </row>
    <row r="21" spans="1:18" ht="12.75">
      <c r="A21" s="3" t="s">
        <v>409</v>
      </c>
      <c r="B21" s="9">
        <f>SUM(B18:B20)</f>
        <v>4595000</v>
      </c>
      <c r="C21" s="9">
        <f>SUM(C18:C20)</f>
        <v>5072800</v>
      </c>
      <c r="D21" s="9">
        <f>SUM(D18:D20)</f>
        <v>2151390</v>
      </c>
      <c r="E21" s="10">
        <f>D21/C21*100</f>
        <v>42.41030594543447</v>
      </c>
      <c r="F21" s="18"/>
      <c r="G21" s="30"/>
      <c r="H21" s="30"/>
      <c r="Q21" s="18"/>
      <c r="R21" s="30"/>
    </row>
    <row r="24" spans="1:9" ht="15.75">
      <c r="A24" s="1" t="s">
        <v>33</v>
      </c>
      <c r="B24" s="1"/>
      <c r="D24" s="632">
        <f>D4+D11-D21</f>
        <v>1794385.27</v>
      </c>
      <c r="E24" s="290" t="s">
        <v>6</v>
      </c>
      <c r="H24" s="445"/>
      <c r="I24" s="445"/>
    </row>
    <row r="26" spans="1:4" ht="18.75">
      <c r="A26" s="152"/>
      <c r="D26" s="311"/>
    </row>
    <row r="27" spans="1:4" ht="18.75">
      <c r="A27" s="152"/>
      <c r="D27" s="311"/>
    </row>
    <row r="28" ht="18.75">
      <c r="A28" s="154"/>
    </row>
    <row r="29" ht="18.75">
      <c r="A29" s="154"/>
    </row>
    <row r="30" ht="15.75">
      <c r="A30" s="156"/>
    </row>
    <row r="31" ht="18.75">
      <c r="A31" s="154"/>
    </row>
    <row r="32" ht="18.75">
      <c r="A32" s="154"/>
    </row>
    <row r="33" ht="18.75">
      <c r="A33" s="154"/>
    </row>
    <row r="34" ht="18.75">
      <c r="A34" s="158"/>
    </row>
    <row r="35" ht="18.75">
      <c r="A35" s="158"/>
    </row>
    <row r="36" ht="18.75">
      <c r="A36" s="158"/>
    </row>
    <row r="37" ht="18.75">
      <c r="A37" s="154"/>
    </row>
    <row r="38" ht="18.75">
      <c r="A38" s="154"/>
    </row>
    <row r="39" ht="15.75">
      <c r="A39" s="157"/>
    </row>
    <row r="40" ht="18.75">
      <c r="A40" s="155"/>
    </row>
    <row r="41" ht="18.75">
      <c r="A41" s="155"/>
    </row>
    <row r="42" ht="18.75">
      <c r="A42" s="155"/>
    </row>
    <row r="43" ht="18.75">
      <c r="A43" s="153"/>
    </row>
    <row r="44" ht="18.75">
      <c r="A44" s="155"/>
    </row>
    <row r="45" ht="18.75">
      <c r="A45" s="155"/>
    </row>
    <row r="46" ht="18.75">
      <c r="A46" s="155"/>
    </row>
    <row r="47" ht="15.75">
      <c r="A47" s="156"/>
    </row>
    <row r="48" ht="18.75">
      <c r="A48" s="155"/>
    </row>
    <row r="49" ht="15.75">
      <c r="A49" s="157"/>
    </row>
    <row r="50" ht="18.75">
      <c r="A50" s="153"/>
    </row>
    <row r="51" ht="15.75">
      <c r="A51" s="156"/>
    </row>
    <row r="52" ht="15.75">
      <c r="A52" s="157"/>
    </row>
    <row r="53" ht="15.75">
      <c r="A53" s="157"/>
    </row>
    <row r="54" ht="18.75">
      <c r="A54" s="155"/>
    </row>
    <row r="55" spans="1:2" ht="18.75">
      <c r="A55" s="155"/>
      <c r="B55" s="153"/>
    </row>
    <row r="56" ht="18.75">
      <c r="A56" s="155"/>
    </row>
  </sheetData>
  <printOptions horizontalCentered="1"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perSize="9" scale="95" r:id="rId1"/>
  <headerFooter alignWithMargins="0">
    <oddFooter>&amp;C22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/>
  <dimension ref="A1:J29"/>
  <sheetViews>
    <sheetView workbookViewId="0" topLeftCell="A1">
      <selection activeCell="H15" sqref="H15"/>
    </sheetView>
  </sheetViews>
  <sheetFormatPr defaultColWidth="9.125" defaultRowHeight="12.75"/>
  <cols>
    <col min="1" max="1" width="36.625" style="0" customWidth="1"/>
    <col min="2" max="2" width="13.125" style="0" customWidth="1"/>
    <col min="3" max="3" width="12.625" style="0" customWidth="1"/>
    <col min="4" max="4" width="17.625" style="0" customWidth="1"/>
    <col min="5" max="5" width="10.625" style="0" customWidth="1"/>
  </cols>
  <sheetData>
    <row r="1" spans="1:5" ht="17.25" customHeight="1">
      <c r="A1" s="242" t="s">
        <v>25</v>
      </c>
      <c r="B1" s="242"/>
      <c r="C1" s="242"/>
      <c r="D1" s="242"/>
      <c r="E1" s="242"/>
    </row>
    <row r="2" spans="1:5" ht="17.25" customHeight="1">
      <c r="A2" s="242"/>
      <c r="B2" s="242"/>
      <c r="C2" s="242"/>
      <c r="D2" s="242"/>
      <c r="E2" s="242"/>
    </row>
    <row r="3" spans="1:2" ht="15.75">
      <c r="A3" s="1"/>
      <c r="B3" s="1"/>
    </row>
    <row r="4" spans="1:5" ht="15.75">
      <c r="A4" s="1" t="s">
        <v>641</v>
      </c>
      <c r="B4" s="1" t="s">
        <v>71</v>
      </c>
      <c r="D4" s="289">
        <v>30647805.78</v>
      </c>
      <c r="E4" s="2" t="s">
        <v>6</v>
      </c>
    </row>
    <row r="5" spans="1:2" ht="15.75">
      <c r="A5" s="1"/>
      <c r="B5" s="553"/>
    </row>
    <row r="6" spans="1:2" ht="15.75">
      <c r="A6" s="1" t="s">
        <v>495</v>
      </c>
      <c r="B6" s="1"/>
    </row>
    <row r="7" spans="1:5" ht="26.25" customHeight="1">
      <c r="A7" s="77"/>
      <c r="B7" s="51" t="s">
        <v>50</v>
      </c>
      <c r="C7" s="6" t="s">
        <v>52</v>
      </c>
      <c r="D7" s="5" t="s">
        <v>978</v>
      </c>
      <c r="E7" s="50" t="s">
        <v>53</v>
      </c>
    </row>
    <row r="8" spans="1:5" ht="16.5" customHeight="1">
      <c r="A8" s="492" t="s">
        <v>912</v>
      </c>
      <c r="B8" s="27">
        <v>0</v>
      </c>
      <c r="C8" s="27">
        <v>0</v>
      </c>
      <c r="D8" s="27">
        <v>335560</v>
      </c>
      <c r="E8" s="238" t="s">
        <v>382</v>
      </c>
    </row>
    <row r="9" spans="1:5" ht="25.5" customHeight="1">
      <c r="A9" s="471" t="s">
        <v>640</v>
      </c>
      <c r="B9" s="285">
        <v>0</v>
      </c>
      <c r="C9" s="285">
        <v>0</v>
      </c>
      <c r="D9" s="285">
        <v>67100000</v>
      </c>
      <c r="E9" s="174" t="s">
        <v>382</v>
      </c>
    </row>
    <row r="10" spans="1:5" ht="14.25" customHeight="1">
      <c r="A10" s="471" t="s">
        <v>1031</v>
      </c>
      <c r="B10" s="285">
        <v>0</v>
      </c>
      <c r="C10" s="285">
        <v>0</v>
      </c>
      <c r="D10" s="285">
        <v>829615</v>
      </c>
      <c r="E10" s="547" t="s">
        <v>382</v>
      </c>
    </row>
    <row r="11" spans="1:5" ht="24.75" customHeight="1">
      <c r="A11" s="471" t="s">
        <v>729</v>
      </c>
      <c r="B11" s="285">
        <v>0</v>
      </c>
      <c r="C11" s="285">
        <v>0</v>
      </c>
      <c r="D11" s="306">
        <v>40000000</v>
      </c>
      <c r="E11" s="547" t="s">
        <v>382</v>
      </c>
    </row>
    <row r="12" spans="1:5" ht="12.75">
      <c r="A12" s="3" t="s">
        <v>408</v>
      </c>
      <c r="B12" s="9">
        <f>SUM(B8)</f>
        <v>0</v>
      </c>
      <c r="C12" s="9">
        <f>SUM(C8:C11)</f>
        <v>0</v>
      </c>
      <c r="D12" s="9">
        <f>SUM(D8:D11)</f>
        <v>108265175</v>
      </c>
      <c r="E12" s="315" t="s">
        <v>382</v>
      </c>
    </row>
    <row r="13" ht="14.25" customHeight="1">
      <c r="A13" s="302"/>
    </row>
    <row r="14" ht="14.25" customHeight="1">
      <c r="A14" s="17"/>
    </row>
    <row r="15" spans="1:8" ht="15.75" customHeight="1">
      <c r="A15" s="1" t="s">
        <v>496</v>
      </c>
      <c r="B15" s="1"/>
      <c r="D15" s="482">
        <f>D4+D12</f>
        <v>138912980.78</v>
      </c>
      <c r="E15" s="483" t="s">
        <v>6</v>
      </c>
      <c r="H15" s="120"/>
    </row>
    <row r="16" ht="12" customHeight="1"/>
    <row r="18" spans="1:2" ht="15.75">
      <c r="A18" s="1" t="s">
        <v>8</v>
      </c>
      <c r="B18" s="1"/>
    </row>
    <row r="19" spans="1:5" ht="26.25" customHeight="1">
      <c r="A19" s="3"/>
      <c r="B19" s="51" t="s">
        <v>50</v>
      </c>
      <c r="C19" s="6" t="s">
        <v>52</v>
      </c>
      <c r="D19" s="237" t="s">
        <v>978</v>
      </c>
      <c r="E19" s="50" t="s">
        <v>53</v>
      </c>
    </row>
    <row r="20" spans="1:5" ht="15.75" customHeight="1">
      <c r="A20" s="33" t="s">
        <v>410</v>
      </c>
      <c r="B20" s="27">
        <v>0</v>
      </c>
      <c r="C20" s="27">
        <v>97747900</v>
      </c>
      <c r="D20" s="25">
        <v>32326614</v>
      </c>
      <c r="E20" s="238">
        <f>D20/C20*100</f>
        <v>33.071415344984395</v>
      </c>
    </row>
    <row r="21" spans="1:10" ht="12.75">
      <c r="A21" s="3" t="s">
        <v>409</v>
      </c>
      <c r="B21" s="9">
        <f>SUM(B20:B20)</f>
        <v>0</v>
      </c>
      <c r="C21" s="9">
        <f>SUM(C20)</f>
        <v>97747900</v>
      </c>
      <c r="D21" s="9">
        <f>SUM(D20:D20)</f>
        <v>32326614</v>
      </c>
      <c r="E21" s="10">
        <f>D21/C21*100</f>
        <v>33.071415344984395</v>
      </c>
      <c r="H21" s="835"/>
      <c r="I21" s="835"/>
      <c r="J21" s="836"/>
    </row>
    <row r="22" ht="12" customHeight="1">
      <c r="C22" s="15"/>
    </row>
    <row r="23" ht="12.75">
      <c r="D23" s="149"/>
    </row>
    <row r="24" spans="1:5" ht="12.75">
      <c r="A24" t="s">
        <v>427</v>
      </c>
      <c r="D24" s="443" t="s">
        <v>895</v>
      </c>
      <c r="E24" t="s">
        <v>6</v>
      </c>
    </row>
    <row r="25" spans="7:9" ht="12.75">
      <c r="G25" s="835"/>
      <c r="H25" s="835"/>
      <c r="I25" s="836"/>
    </row>
    <row r="26" spans="7:9" ht="12.75">
      <c r="G26" s="100"/>
      <c r="H26" s="100"/>
      <c r="I26" s="23"/>
    </row>
    <row r="27" spans="1:5" ht="15.75">
      <c r="A27" s="1" t="s">
        <v>32</v>
      </c>
      <c r="D27" s="444">
        <v>2028069</v>
      </c>
      <c r="E27" s="2" t="s">
        <v>6</v>
      </c>
    </row>
    <row r="29" ht="12.75">
      <c r="D29" s="15"/>
    </row>
  </sheetData>
  <mergeCells count="2">
    <mergeCell ref="H21:J21"/>
    <mergeCell ref="G25:I25"/>
  </mergeCells>
  <printOptions horizontalCentered="1"/>
  <pageMargins left="0.7874015748031497" right="0.7874015748031497" top="0.984251968503937" bottom="0.984251968503937" header="0.5118110236220472" footer="0.5118110236220472"/>
  <pageSetup firstPageNumber="23" useFirstPageNumber="1" horizontalDpi="600" verticalDpi="600" orientation="portrait" paperSize="9" scale="95" r:id="rId1"/>
  <headerFooter alignWithMargins="0">
    <oddFooter>&amp;C23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S217"/>
  <sheetViews>
    <sheetView workbookViewId="0" topLeftCell="A1">
      <selection activeCell="B27" sqref="B27"/>
    </sheetView>
  </sheetViews>
  <sheetFormatPr defaultColWidth="9.125" defaultRowHeight="12.75"/>
  <cols>
    <col min="1" max="1" width="5.75390625" style="0" customWidth="1"/>
    <col min="2" max="2" width="35.625" style="0" customWidth="1"/>
    <col min="3" max="3" width="13.75390625" style="0" customWidth="1"/>
    <col min="4" max="4" width="12.75390625" style="0" customWidth="1"/>
    <col min="5" max="5" width="13.00390625" style="0" customWidth="1"/>
    <col min="6" max="6" width="12.625" style="0" customWidth="1"/>
    <col min="7" max="7" width="12.875" style="0" customWidth="1"/>
    <col min="8" max="8" width="13.875" style="397" customWidth="1"/>
    <col min="9" max="9" width="13.00390625" style="0" customWidth="1"/>
    <col min="10" max="10" width="12.00390625" style="0" customWidth="1"/>
    <col min="11" max="11" width="11.625" style="0" customWidth="1"/>
  </cols>
  <sheetData>
    <row r="1" spans="1:9" ht="16.5" thickBot="1">
      <c r="A1" s="848" t="s">
        <v>26</v>
      </c>
      <c r="B1" s="848"/>
      <c r="C1" s="848"/>
      <c r="D1" s="848"/>
      <c r="E1" s="848"/>
      <c r="F1" s="848"/>
      <c r="G1" s="848"/>
      <c r="H1" s="848"/>
      <c r="I1" s="848"/>
    </row>
    <row r="2" spans="1:8" ht="39.75" customHeight="1">
      <c r="A2" s="657" t="s">
        <v>755</v>
      </c>
      <c r="B2" s="658" t="s">
        <v>756</v>
      </c>
      <c r="C2" s="659" t="s">
        <v>757</v>
      </c>
      <c r="D2" s="659" t="s">
        <v>758</v>
      </c>
      <c r="E2" s="659" t="s">
        <v>759</v>
      </c>
      <c r="F2" s="659" t="s">
        <v>760</v>
      </c>
      <c r="G2" s="659" t="s">
        <v>761</v>
      </c>
      <c r="H2" s="660" t="s">
        <v>762</v>
      </c>
    </row>
    <row r="3" spans="1:10" ht="14.25">
      <c r="A3" s="849" t="s">
        <v>763</v>
      </c>
      <c r="B3" s="850"/>
      <c r="C3" s="850"/>
      <c r="D3" s="850"/>
      <c r="E3" s="850"/>
      <c r="F3" s="850"/>
      <c r="G3" s="850"/>
      <c r="H3" s="851"/>
      <c r="J3" s="397"/>
    </row>
    <row r="4" spans="1:10" ht="15">
      <c r="A4" s="661">
        <v>98</v>
      </c>
      <c r="B4" s="662" t="s">
        <v>764</v>
      </c>
      <c r="C4" s="663">
        <v>4987462</v>
      </c>
      <c r="D4" s="664">
        <v>213600</v>
      </c>
      <c r="E4" s="664">
        <v>3684918</v>
      </c>
      <c r="F4" s="665"/>
      <c r="G4" s="665"/>
      <c r="H4" s="666">
        <f aca="true" t="shared" si="0" ref="H4:H38">SUM(D4:F4)</f>
        <v>3898518</v>
      </c>
      <c r="J4" s="397"/>
    </row>
    <row r="5" spans="1:10" ht="15">
      <c r="A5" s="661">
        <v>99</v>
      </c>
      <c r="B5" s="662" t="s">
        <v>765</v>
      </c>
      <c r="C5" s="663">
        <v>2792756</v>
      </c>
      <c r="D5" s="664">
        <v>1477038</v>
      </c>
      <c r="E5" s="664">
        <v>1194945</v>
      </c>
      <c r="F5" s="665"/>
      <c r="G5" s="665"/>
      <c r="H5" s="666">
        <f t="shared" si="0"/>
        <v>2671983</v>
      </c>
      <c r="J5" s="397"/>
    </row>
    <row r="6" spans="1:10" ht="15">
      <c r="A6" s="661">
        <v>100</v>
      </c>
      <c r="B6" s="662" t="s">
        <v>766</v>
      </c>
      <c r="C6" s="663">
        <v>988200</v>
      </c>
      <c r="D6" s="664">
        <v>988200</v>
      </c>
      <c r="E6" s="664"/>
      <c r="F6" s="665"/>
      <c r="G6" s="665"/>
      <c r="H6" s="666">
        <f t="shared" si="0"/>
        <v>988200</v>
      </c>
      <c r="J6" s="397"/>
    </row>
    <row r="7" spans="1:10" ht="15">
      <c r="A7" s="661">
        <v>101</v>
      </c>
      <c r="B7" s="662" t="s">
        <v>767</v>
      </c>
      <c r="C7" s="663">
        <v>3582195</v>
      </c>
      <c r="D7" s="664">
        <v>3504074</v>
      </c>
      <c r="E7" s="664"/>
      <c r="F7" s="665"/>
      <c r="G7" s="665"/>
      <c r="H7" s="666">
        <f t="shared" si="0"/>
        <v>3504074</v>
      </c>
      <c r="J7" s="397"/>
    </row>
    <row r="8" spans="1:10" ht="15">
      <c r="A8" s="661">
        <v>102</v>
      </c>
      <c r="B8" s="662" t="s">
        <v>768</v>
      </c>
      <c r="C8" s="663">
        <v>1350262</v>
      </c>
      <c r="D8" s="664">
        <v>1141967</v>
      </c>
      <c r="E8" s="664">
        <v>81516</v>
      </c>
      <c r="F8" s="665"/>
      <c r="G8" s="665"/>
      <c r="H8" s="666">
        <f t="shared" si="0"/>
        <v>1223483</v>
      </c>
      <c r="J8" s="397"/>
    </row>
    <row r="9" spans="1:10" ht="15">
      <c r="A9" s="661">
        <v>103</v>
      </c>
      <c r="B9" s="662" t="s">
        <v>769</v>
      </c>
      <c r="C9" s="663">
        <v>1397929</v>
      </c>
      <c r="D9" s="664">
        <v>1359943</v>
      </c>
      <c r="E9" s="664"/>
      <c r="F9" s="665"/>
      <c r="G9" s="665"/>
      <c r="H9" s="666">
        <f t="shared" si="0"/>
        <v>1359943</v>
      </c>
      <c r="J9" s="397"/>
    </row>
    <row r="10" spans="1:10" ht="15">
      <c r="A10" s="661">
        <v>104</v>
      </c>
      <c r="B10" s="662" t="s">
        <v>770</v>
      </c>
      <c r="C10" s="663">
        <v>2000000</v>
      </c>
      <c r="D10" s="664">
        <v>1313678</v>
      </c>
      <c r="E10" s="664">
        <v>539298</v>
      </c>
      <c r="F10" s="665"/>
      <c r="G10" s="665"/>
      <c r="H10" s="666">
        <f t="shared" si="0"/>
        <v>1852976</v>
      </c>
      <c r="J10" s="397"/>
    </row>
    <row r="11" spans="1:10" ht="15">
      <c r="A11" s="661">
        <v>105</v>
      </c>
      <c r="B11" s="662" t="s">
        <v>771</v>
      </c>
      <c r="C11" s="663">
        <v>1497700</v>
      </c>
      <c r="D11" s="664"/>
      <c r="E11" s="664">
        <v>746880</v>
      </c>
      <c r="F11" s="665"/>
      <c r="G11" s="665"/>
      <c r="H11" s="666">
        <f t="shared" si="0"/>
        <v>746880</v>
      </c>
      <c r="J11" s="397"/>
    </row>
    <row r="12" spans="1:10" ht="15">
      <c r="A12" s="661">
        <v>106</v>
      </c>
      <c r="B12" s="662" t="s">
        <v>772</v>
      </c>
      <c r="C12" s="663">
        <v>2490186</v>
      </c>
      <c r="D12" s="664">
        <v>220000</v>
      </c>
      <c r="E12" s="664">
        <v>2054862</v>
      </c>
      <c r="F12" s="665"/>
      <c r="G12" s="665"/>
      <c r="H12" s="666">
        <f t="shared" si="0"/>
        <v>2274862</v>
      </c>
      <c r="J12" s="397"/>
    </row>
    <row r="13" spans="1:10" ht="15">
      <c r="A13" s="661">
        <v>107</v>
      </c>
      <c r="B13" s="662" t="s">
        <v>773</v>
      </c>
      <c r="C13" s="663">
        <v>3621035</v>
      </c>
      <c r="D13" s="664">
        <v>159600</v>
      </c>
      <c r="E13" s="664">
        <v>2574306</v>
      </c>
      <c r="F13" s="665"/>
      <c r="G13" s="665"/>
      <c r="H13" s="666">
        <f t="shared" si="0"/>
        <v>2733906</v>
      </c>
      <c r="J13" s="397"/>
    </row>
    <row r="14" spans="1:10" ht="15">
      <c r="A14" s="661">
        <v>108</v>
      </c>
      <c r="B14" s="662" t="s">
        <v>774</v>
      </c>
      <c r="C14" s="663">
        <v>1500000</v>
      </c>
      <c r="D14" s="664">
        <v>78483</v>
      </c>
      <c r="E14" s="664">
        <v>246594</v>
      </c>
      <c r="F14" s="665">
        <v>919572</v>
      </c>
      <c r="G14" s="665"/>
      <c r="H14" s="666">
        <f t="shared" si="0"/>
        <v>1244649</v>
      </c>
      <c r="J14" s="397"/>
    </row>
    <row r="15" spans="1:10" ht="15">
      <c r="A15" s="661">
        <v>109</v>
      </c>
      <c r="B15" s="662" t="s">
        <v>775</v>
      </c>
      <c r="C15" s="663">
        <v>851799</v>
      </c>
      <c r="D15" s="664">
        <v>342668.5</v>
      </c>
      <c r="E15" s="664">
        <v>270837</v>
      </c>
      <c r="F15" s="665"/>
      <c r="G15" s="665"/>
      <c r="H15" s="666">
        <f t="shared" si="0"/>
        <v>613505.5</v>
      </c>
      <c r="J15" s="397"/>
    </row>
    <row r="16" spans="1:10" ht="15">
      <c r="A16" s="661">
        <v>110</v>
      </c>
      <c r="B16" s="662" t="s">
        <v>776</v>
      </c>
      <c r="C16" s="663">
        <v>1734079</v>
      </c>
      <c r="D16" s="664">
        <v>992825</v>
      </c>
      <c r="E16" s="664">
        <v>583982</v>
      </c>
      <c r="F16" s="665"/>
      <c r="G16" s="665"/>
      <c r="H16" s="666">
        <f t="shared" si="0"/>
        <v>1576807</v>
      </c>
      <c r="J16" s="397"/>
    </row>
    <row r="17" spans="1:10" ht="15">
      <c r="A17" s="661">
        <v>111</v>
      </c>
      <c r="B17" s="662" t="s">
        <v>777</v>
      </c>
      <c r="C17" s="663">
        <v>1408980</v>
      </c>
      <c r="D17" s="664">
        <v>78000</v>
      </c>
      <c r="E17" s="664">
        <v>1155623</v>
      </c>
      <c r="F17" s="665"/>
      <c r="G17" s="665"/>
      <c r="H17" s="666">
        <f t="shared" si="0"/>
        <v>1233623</v>
      </c>
      <c r="J17" s="397"/>
    </row>
    <row r="18" spans="1:10" ht="15">
      <c r="A18" s="661">
        <v>112</v>
      </c>
      <c r="B18" s="662" t="s">
        <v>778</v>
      </c>
      <c r="C18" s="663">
        <v>1799144</v>
      </c>
      <c r="D18" s="664"/>
      <c r="E18" s="664">
        <v>1322538.6</v>
      </c>
      <c r="F18" s="665">
        <v>150000</v>
      </c>
      <c r="G18" s="665"/>
      <c r="H18" s="666">
        <f t="shared" si="0"/>
        <v>1472538.6</v>
      </c>
      <c r="J18" s="397"/>
    </row>
    <row r="19" spans="1:10" ht="15">
      <c r="A19" s="661">
        <v>113</v>
      </c>
      <c r="B19" s="662" t="s">
        <v>779</v>
      </c>
      <c r="C19" s="663">
        <v>1786000</v>
      </c>
      <c r="D19" s="664">
        <v>535800</v>
      </c>
      <c r="E19" s="664">
        <v>885192</v>
      </c>
      <c r="F19" s="665">
        <v>337408</v>
      </c>
      <c r="G19" s="665"/>
      <c r="H19" s="666">
        <f t="shared" si="0"/>
        <v>1758400</v>
      </c>
      <c r="J19" s="397"/>
    </row>
    <row r="20" spans="1:10" ht="15">
      <c r="A20" s="661">
        <v>114</v>
      </c>
      <c r="B20" s="662" t="s">
        <v>780</v>
      </c>
      <c r="C20" s="663">
        <v>1882748</v>
      </c>
      <c r="D20" s="664"/>
      <c r="E20" s="664">
        <v>1353014.8</v>
      </c>
      <c r="F20" s="665">
        <v>127662</v>
      </c>
      <c r="G20" s="665"/>
      <c r="H20" s="666">
        <f t="shared" si="0"/>
        <v>1480676.8</v>
      </c>
      <c r="J20" s="397"/>
    </row>
    <row r="21" spans="1:10" ht="15">
      <c r="A21" s="661">
        <v>115</v>
      </c>
      <c r="B21" s="662" t="s">
        <v>781</v>
      </c>
      <c r="C21" s="663">
        <v>2000000</v>
      </c>
      <c r="D21" s="664">
        <v>57544</v>
      </c>
      <c r="E21" s="664">
        <v>1872295</v>
      </c>
      <c r="F21" s="665"/>
      <c r="G21" s="665"/>
      <c r="H21" s="666">
        <f t="shared" si="0"/>
        <v>1929839</v>
      </c>
      <c r="J21" s="397"/>
    </row>
    <row r="22" spans="1:10" ht="15">
      <c r="A22" s="661">
        <v>116</v>
      </c>
      <c r="B22" s="662" t="s">
        <v>782</v>
      </c>
      <c r="C22" s="663">
        <v>916997</v>
      </c>
      <c r="D22" s="664">
        <v>873967</v>
      </c>
      <c r="E22" s="664"/>
      <c r="F22" s="665"/>
      <c r="G22" s="665"/>
      <c r="H22" s="666">
        <f t="shared" si="0"/>
        <v>873967</v>
      </c>
      <c r="J22" s="397"/>
    </row>
    <row r="23" spans="1:10" ht="15">
      <c r="A23" s="661">
        <v>117</v>
      </c>
      <c r="B23" s="662" t="s">
        <v>783</v>
      </c>
      <c r="C23" s="663">
        <v>4004669</v>
      </c>
      <c r="D23" s="664">
        <v>150000</v>
      </c>
      <c r="E23" s="664">
        <v>3394761</v>
      </c>
      <c r="F23" s="665"/>
      <c r="G23" s="665"/>
      <c r="H23" s="666">
        <f t="shared" si="0"/>
        <v>3544761</v>
      </c>
      <c r="J23" s="397"/>
    </row>
    <row r="24" spans="1:10" ht="15">
      <c r="A24" s="661">
        <v>118</v>
      </c>
      <c r="B24" s="662" t="s">
        <v>784</v>
      </c>
      <c r="C24" s="663">
        <v>1921491</v>
      </c>
      <c r="D24" s="664">
        <v>100000</v>
      </c>
      <c r="E24" s="664">
        <v>1069085</v>
      </c>
      <c r="F24" s="665">
        <v>155305</v>
      </c>
      <c r="G24" s="665"/>
      <c r="H24" s="666">
        <f t="shared" si="0"/>
        <v>1324390</v>
      </c>
      <c r="J24" s="397"/>
    </row>
    <row r="25" spans="1:10" ht="15">
      <c r="A25" s="661">
        <v>119</v>
      </c>
      <c r="B25" s="662" t="s">
        <v>785</v>
      </c>
      <c r="C25" s="663">
        <v>1498830</v>
      </c>
      <c r="D25" s="664">
        <v>1498830</v>
      </c>
      <c r="E25" s="664"/>
      <c r="F25" s="665"/>
      <c r="G25" s="665"/>
      <c r="H25" s="666">
        <f t="shared" si="0"/>
        <v>1498830</v>
      </c>
      <c r="J25" s="397"/>
    </row>
    <row r="26" spans="1:10" ht="15">
      <c r="A26" s="661">
        <v>120</v>
      </c>
      <c r="B26" s="662" t="s">
        <v>786</v>
      </c>
      <c r="C26" s="663">
        <v>1200000</v>
      </c>
      <c r="D26" s="664">
        <v>76850</v>
      </c>
      <c r="E26" s="664">
        <v>824185.2</v>
      </c>
      <c r="F26" s="665"/>
      <c r="G26" s="665"/>
      <c r="H26" s="666">
        <f t="shared" si="0"/>
        <v>901035.2</v>
      </c>
      <c r="J26" s="397"/>
    </row>
    <row r="27" spans="1:10" ht="15">
      <c r="A27" s="661">
        <v>121</v>
      </c>
      <c r="B27" s="662" t="s">
        <v>787</v>
      </c>
      <c r="C27" s="663">
        <v>5000000</v>
      </c>
      <c r="D27" s="664"/>
      <c r="E27" s="664">
        <v>4750999</v>
      </c>
      <c r="F27" s="665">
        <v>60000</v>
      </c>
      <c r="G27" s="665"/>
      <c r="H27" s="666">
        <f t="shared" si="0"/>
        <v>4810999</v>
      </c>
      <c r="J27" s="397"/>
    </row>
    <row r="28" spans="1:10" ht="15">
      <c r="A28" s="661">
        <v>122</v>
      </c>
      <c r="B28" s="662" t="s">
        <v>788</v>
      </c>
      <c r="C28" s="663">
        <v>1199738</v>
      </c>
      <c r="D28" s="664"/>
      <c r="E28" s="664">
        <v>947602</v>
      </c>
      <c r="F28" s="665">
        <v>97770</v>
      </c>
      <c r="G28" s="665"/>
      <c r="H28" s="666">
        <f t="shared" si="0"/>
        <v>1045372</v>
      </c>
      <c r="J28" s="397"/>
    </row>
    <row r="29" spans="1:10" ht="15">
      <c r="A29" s="661">
        <v>123</v>
      </c>
      <c r="B29" s="667" t="s">
        <v>789</v>
      </c>
      <c r="C29" s="663">
        <v>2000000</v>
      </c>
      <c r="D29" s="664"/>
      <c r="E29" s="664">
        <v>577102</v>
      </c>
      <c r="F29" s="665">
        <v>736100</v>
      </c>
      <c r="G29" s="665"/>
      <c r="H29" s="666">
        <f t="shared" si="0"/>
        <v>1313202</v>
      </c>
      <c r="J29" s="397"/>
    </row>
    <row r="30" spans="1:10" ht="15">
      <c r="A30" s="661">
        <v>124</v>
      </c>
      <c r="B30" s="662" t="s">
        <v>790</v>
      </c>
      <c r="C30" s="663">
        <v>2900000</v>
      </c>
      <c r="D30" s="664"/>
      <c r="E30" s="664">
        <v>2828800</v>
      </c>
      <c r="F30" s="665"/>
      <c r="G30" s="665"/>
      <c r="H30" s="666">
        <f t="shared" si="0"/>
        <v>2828800</v>
      </c>
      <c r="J30" s="397"/>
    </row>
    <row r="31" spans="1:10" ht="15">
      <c r="A31" s="661">
        <v>125</v>
      </c>
      <c r="B31" s="662" t="s">
        <v>791</v>
      </c>
      <c r="C31" s="668">
        <v>2900000</v>
      </c>
      <c r="D31" s="664"/>
      <c r="E31" s="664">
        <v>2900000</v>
      </c>
      <c r="F31" s="665"/>
      <c r="G31" s="665"/>
      <c r="H31" s="666">
        <f t="shared" si="0"/>
        <v>2900000</v>
      </c>
      <c r="J31" s="397"/>
    </row>
    <row r="32" spans="1:10" ht="15">
      <c r="A32" s="669">
        <v>126</v>
      </c>
      <c r="B32" s="670" t="s">
        <v>792</v>
      </c>
      <c r="C32" s="671">
        <v>500000</v>
      </c>
      <c r="D32" s="664">
        <v>42473</v>
      </c>
      <c r="E32" s="664">
        <v>394620.6</v>
      </c>
      <c r="F32" s="665"/>
      <c r="G32" s="665"/>
      <c r="H32" s="666">
        <f t="shared" si="0"/>
        <v>437093.6</v>
      </c>
      <c r="J32" s="397"/>
    </row>
    <row r="33" spans="1:10" ht="15">
      <c r="A33" s="669">
        <v>127</v>
      </c>
      <c r="B33" s="662" t="s">
        <v>793</v>
      </c>
      <c r="C33" s="671">
        <v>478294</v>
      </c>
      <c r="D33" s="664"/>
      <c r="E33" s="664">
        <v>471581</v>
      </c>
      <c r="F33" s="665"/>
      <c r="G33" s="665"/>
      <c r="H33" s="666">
        <f t="shared" si="0"/>
        <v>471581</v>
      </c>
      <c r="J33" s="397"/>
    </row>
    <row r="34" spans="1:10" ht="15">
      <c r="A34" s="669">
        <v>128</v>
      </c>
      <c r="B34" s="662" t="s">
        <v>794</v>
      </c>
      <c r="C34" s="671">
        <v>1007000</v>
      </c>
      <c r="D34" s="664"/>
      <c r="E34" s="664">
        <v>1007000</v>
      </c>
      <c r="F34" s="665"/>
      <c r="G34" s="665"/>
      <c r="H34" s="666">
        <f t="shared" si="0"/>
        <v>1007000</v>
      </c>
      <c r="J34" s="397"/>
    </row>
    <row r="35" spans="1:10" ht="15">
      <c r="A35" s="669">
        <v>129</v>
      </c>
      <c r="B35" s="662" t="s">
        <v>795</v>
      </c>
      <c r="C35" s="671">
        <v>1092280</v>
      </c>
      <c r="D35" s="664"/>
      <c r="E35" s="664">
        <v>868526</v>
      </c>
      <c r="F35" s="665"/>
      <c r="G35" s="665"/>
      <c r="H35" s="666">
        <f t="shared" si="0"/>
        <v>868526</v>
      </c>
      <c r="J35" s="397"/>
    </row>
    <row r="36" spans="1:10" ht="15">
      <c r="A36" s="669">
        <v>130</v>
      </c>
      <c r="B36" s="662" t="s">
        <v>796</v>
      </c>
      <c r="C36" s="671">
        <v>1999270</v>
      </c>
      <c r="D36" s="664"/>
      <c r="E36" s="664">
        <v>946941</v>
      </c>
      <c r="F36" s="665">
        <v>686858</v>
      </c>
      <c r="G36" s="665"/>
      <c r="H36" s="666">
        <f t="shared" si="0"/>
        <v>1633799</v>
      </c>
      <c r="J36" s="397"/>
    </row>
    <row r="37" spans="1:10" ht="15">
      <c r="A37" s="669">
        <v>131</v>
      </c>
      <c r="B37" s="662" t="s">
        <v>797</v>
      </c>
      <c r="C37" s="671">
        <v>948423</v>
      </c>
      <c r="D37" s="664"/>
      <c r="E37" s="664">
        <v>818006.5</v>
      </c>
      <c r="F37" s="665"/>
      <c r="G37" s="665"/>
      <c r="H37" s="666">
        <f t="shared" si="0"/>
        <v>818006.5</v>
      </c>
      <c r="J37" s="397"/>
    </row>
    <row r="38" spans="1:10" ht="15">
      <c r="A38" s="669">
        <v>132</v>
      </c>
      <c r="B38" s="662" t="s">
        <v>798</v>
      </c>
      <c r="C38" s="671">
        <v>1000000</v>
      </c>
      <c r="D38" s="664"/>
      <c r="E38" s="664">
        <v>328800</v>
      </c>
      <c r="F38" s="665">
        <v>671200</v>
      </c>
      <c r="G38" s="665"/>
      <c r="H38" s="666">
        <f t="shared" si="0"/>
        <v>1000000</v>
      </c>
      <c r="J38" s="397"/>
    </row>
    <row r="39" spans="1:10" ht="14.25">
      <c r="A39" s="672">
        <v>133</v>
      </c>
      <c r="B39" s="673" t="s">
        <v>799</v>
      </c>
      <c r="C39" s="671">
        <v>1075900</v>
      </c>
      <c r="D39" s="664"/>
      <c r="E39" s="664">
        <v>313900</v>
      </c>
      <c r="F39" s="665">
        <v>538773</v>
      </c>
      <c r="G39" s="665">
        <v>96000</v>
      </c>
      <c r="H39" s="666">
        <f>SUM(D39:G39)</f>
        <v>948673</v>
      </c>
      <c r="J39" s="397"/>
    </row>
    <row r="40" spans="1:10" ht="14.25">
      <c r="A40" s="849" t="s">
        <v>800</v>
      </c>
      <c r="B40" s="850"/>
      <c r="C40" s="850"/>
      <c r="D40" s="850"/>
      <c r="E40" s="850"/>
      <c r="F40" s="850"/>
      <c r="G40" s="850"/>
      <c r="H40" s="851"/>
      <c r="J40" s="397"/>
    </row>
    <row r="41" spans="1:10" ht="15">
      <c r="A41" s="669">
        <v>134</v>
      </c>
      <c r="B41" s="662" t="s">
        <v>801</v>
      </c>
      <c r="C41" s="671">
        <v>2200000</v>
      </c>
      <c r="D41" s="664"/>
      <c r="E41" s="664">
        <v>2134643</v>
      </c>
      <c r="F41" s="665"/>
      <c r="G41" s="665"/>
      <c r="H41" s="666">
        <f aca="true" t="shared" si="1" ref="H41:H46">SUM(D41:F41)</f>
        <v>2134643</v>
      </c>
      <c r="J41" s="397"/>
    </row>
    <row r="42" spans="1:10" ht="15">
      <c r="A42" s="669">
        <v>135</v>
      </c>
      <c r="B42" s="662" t="s">
        <v>802</v>
      </c>
      <c r="C42" s="671">
        <v>2999999</v>
      </c>
      <c r="D42" s="664"/>
      <c r="E42" s="664">
        <v>901310</v>
      </c>
      <c r="F42" s="665">
        <v>1872503</v>
      </c>
      <c r="G42" s="665"/>
      <c r="H42" s="666">
        <f t="shared" si="1"/>
        <v>2773813</v>
      </c>
      <c r="J42" s="397"/>
    </row>
    <row r="43" spans="1:10" ht="15">
      <c r="A43" s="669">
        <v>136</v>
      </c>
      <c r="B43" s="662" t="s">
        <v>803</v>
      </c>
      <c r="C43" s="671">
        <v>999746</v>
      </c>
      <c r="D43" s="664"/>
      <c r="E43" s="664">
        <v>999746</v>
      </c>
      <c r="F43" s="665"/>
      <c r="G43" s="665"/>
      <c r="H43" s="666">
        <f t="shared" si="1"/>
        <v>999746</v>
      </c>
      <c r="J43" s="397"/>
    </row>
    <row r="44" spans="1:10" ht="15">
      <c r="A44" s="669">
        <v>137</v>
      </c>
      <c r="B44" s="662" t="s">
        <v>804</v>
      </c>
      <c r="C44" s="671">
        <v>1534864</v>
      </c>
      <c r="D44" s="664"/>
      <c r="E44" s="664">
        <v>1116397</v>
      </c>
      <c r="F44" s="665">
        <v>271550</v>
      </c>
      <c r="G44" s="665"/>
      <c r="H44" s="666">
        <f t="shared" si="1"/>
        <v>1387947</v>
      </c>
      <c r="J44" s="397"/>
    </row>
    <row r="45" spans="1:10" ht="15">
      <c r="A45" s="669">
        <v>138</v>
      </c>
      <c r="B45" s="662" t="s">
        <v>805</v>
      </c>
      <c r="C45" s="671">
        <v>2119000</v>
      </c>
      <c r="D45" s="664"/>
      <c r="E45" s="664">
        <v>1730846</v>
      </c>
      <c r="F45" s="665">
        <v>295500</v>
      </c>
      <c r="G45" s="665"/>
      <c r="H45" s="666">
        <f t="shared" si="1"/>
        <v>2026346</v>
      </c>
      <c r="J45" s="397"/>
    </row>
    <row r="46" spans="1:10" ht="15">
      <c r="A46" s="669">
        <v>139</v>
      </c>
      <c r="B46" s="662" t="s">
        <v>806</v>
      </c>
      <c r="C46" s="671">
        <v>6500000</v>
      </c>
      <c r="D46" s="664"/>
      <c r="E46" s="664">
        <v>1508110.5</v>
      </c>
      <c r="F46" s="665">
        <v>4935421</v>
      </c>
      <c r="G46" s="665"/>
      <c r="H46" s="666">
        <f t="shared" si="1"/>
        <v>6443531.5</v>
      </c>
      <c r="J46" s="397"/>
    </row>
    <row r="47" spans="1:10" ht="14.25">
      <c r="A47" s="672">
        <v>140</v>
      </c>
      <c r="B47" s="674" t="s">
        <v>807</v>
      </c>
      <c r="C47" s="671">
        <v>3624930</v>
      </c>
      <c r="D47" s="664"/>
      <c r="E47" s="664"/>
      <c r="F47" s="665">
        <v>2559501</v>
      </c>
      <c r="G47" s="665">
        <v>250000</v>
      </c>
      <c r="H47" s="666">
        <f>SUM(D47:G47)</f>
        <v>2809501</v>
      </c>
      <c r="J47" s="397"/>
    </row>
    <row r="48" spans="1:10" ht="15">
      <c r="A48" s="669">
        <v>141</v>
      </c>
      <c r="B48" s="667" t="s">
        <v>808</v>
      </c>
      <c r="C48" s="671">
        <v>2000000</v>
      </c>
      <c r="D48" s="664"/>
      <c r="E48" s="664">
        <v>641061</v>
      </c>
      <c r="F48" s="665">
        <v>582366</v>
      </c>
      <c r="G48" s="665"/>
      <c r="H48" s="666">
        <f>SUM(D48:F48)</f>
        <v>1223427</v>
      </c>
      <c r="J48" s="397"/>
    </row>
    <row r="49" spans="1:10" ht="13.5" customHeight="1">
      <c r="A49" s="661">
        <v>142</v>
      </c>
      <c r="B49" s="662" t="s">
        <v>809</v>
      </c>
      <c r="C49" s="671">
        <v>1500000</v>
      </c>
      <c r="D49" s="664"/>
      <c r="E49" s="664">
        <v>567357</v>
      </c>
      <c r="F49" s="665">
        <v>449445</v>
      </c>
      <c r="G49" s="665">
        <v>108000</v>
      </c>
      <c r="H49" s="666">
        <f>SUM(D49:G49)</f>
        <v>1124802</v>
      </c>
      <c r="J49" s="397"/>
    </row>
    <row r="50" spans="1:10" ht="14.25">
      <c r="A50" s="672">
        <v>143</v>
      </c>
      <c r="B50" s="673" t="s">
        <v>810</v>
      </c>
      <c r="C50" s="671">
        <v>5499252</v>
      </c>
      <c r="D50" s="664"/>
      <c r="E50" s="664">
        <v>795216</v>
      </c>
      <c r="F50" s="665">
        <v>4265137</v>
      </c>
      <c r="G50" s="665">
        <v>147775</v>
      </c>
      <c r="H50" s="666">
        <f>SUM(D50:G50)</f>
        <v>5208128</v>
      </c>
      <c r="J50" s="397"/>
    </row>
    <row r="51" spans="1:10" ht="15">
      <c r="A51" s="669">
        <v>144</v>
      </c>
      <c r="B51" s="662" t="s">
        <v>811</v>
      </c>
      <c r="C51" s="671">
        <v>1241378</v>
      </c>
      <c r="D51" s="664"/>
      <c r="E51" s="664">
        <v>272867</v>
      </c>
      <c r="F51" s="665">
        <v>912700</v>
      </c>
      <c r="G51" s="665"/>
      <c r="H51" s="666">
        <f>SUM(D51:F51)</f>
        <v>1185567</v>
      </c>
      <c r="J51" s="397"/>
    </row>
    <row r="52" spans="1:10" ht="14.25">
      <c r="A52" s="672">
        <v>145</v>
      </c>
      <c r="B52" s="673" t="s">
        <v>812</v>
      </c>
      <c r="C52" s="671">
        <v>5497642</v>
      </c>
      <c r="D52" s="664"/>
      <c r="E52" s="664">
        <v>300000</v>
      </c>
      <c r="F52" s="665">
        <v>4393827</v>
      </c>
      <c r="G52" s="665">
        <v>147000</v>
      </c>
      <c r="H52" s="666">
        <f>SUM(D52:G52)</f>
        <v>4840827</v>
      </c>
      <c r="J52" s="397"/>
    </row>
    <row r="53" spans="1:10" ht="15">
      <c r="A53" s="669">
        <v>146</v>
      </c>
      <c r="B53" s="675" t="s">
        <v>813</v>
      </c>
      <c r="C53" s="671">
        <v>2500000</v>
      </c>
      <c r="D53" s="664"/>
      <c r="E53" s="664">
        <v>371288</v>
      </c>
      <c r="F53" s="665">
        <v>1991910</v>
      </c>
      <c r="G53" s="665"/>
      <c r="H53" s="666">
        <f>SUM(D53:F53)</f>
        <v>2363198</v>
      </c>
      <c r="J53" s="397"/>
    </row>
    <row r="54" spans="1:10" ht="14.25">
      <c r="A54" s="672">
        <v>147</v>
      </c>
      <c r="B54" s="676" t="s">
        <v>814</v>
      </c>
      <c r="C54" s="671">
        <v>1566600</v>
      </c>
      <c r="D54" s="664"/>
      <c r="E54" s="664">
        <v>469980</v>
      </c>
      <c r="F54" s="665">
        <v>378000</v>
      </c>
      <c r="G54" s="665">
        <v>406309</v>
      </c>
      <c r="H54" s="666">
        <f>SUM(D54:G54)</f>
        <v>1254289</v>
      </c>
      <c r="J54" s="397"/>
    </row>
    <row r="55" spans="1:10" ht="15">
      <c r="A55" s="669">
        <v>148</v>
      </c>
      <c r="B55" s="675" t="s">
        <v>815</v>
      </c>
      <c r="C55" s="671">
        <v>1022600</v>
      </c>
      <c r="D55" s="664"/>
      <c r="E55" s="664">
        <v>1022600</v>
      </c>
      <c r="F55" s="665"/>
      <c r="G55" s="665"/>
      <c r="H55" s="666">
        <f>SUM(D55:F55)</f>
        <v>1022600</v>
      </c>
      <c r="J55" s="397"/>
    </row>
    <row r="56" spans="1:10" ht="14.25">
      <c r="A56" s="672">
        <v>149</v>
      </c>
      <c r="B56" s="676" t="s">
        <v>816</v>
      </c>
      <c r="C56" s="671">
        <v>1964451</v>
      </c>
      <c r="D56" s="664"/>
      <c r="E56" s="664">
        <v>52500</v>
      </c>
      <c r="F56" s="665">
        <v>1249405</v>
      </c>
      <c r="G56" s="665">
        <v>91909</v>
      </c>
      <c r="H56" s="666">
        <f>SUM(D56:G56)</f>
        <v>1393814</v>
      </c>
      <c r="J56" s="397"/>
    </row>
    <row r="57" spans="1:10" ht="14.25">
      <c r="A57" s="672">
        <v>150</v>
      </c>
      <c r="B57" s="676" t="s">
        <v>817</v>
      </c>
      <c r="C57" s="671">
        <v>703725</v>
      </c>
      <c r="D57" s="664"/>
      <c r="E57" s="664">
        <v>112626</v>
      </c>
      <c r="F57" s="665">
        <v>490530</v>
      </c>
      <c r="G57" s="665">
        <v>100000</v>
      </c>
      <c r="H57" s="666">
        <f>SUM(D57:G57)</f>
        <v>703156</v>
      </c>
      <c r="J57" s="397"/>
    </row>
    <row r="58" spans="1:10" ht="15">
      <c r="A58" s="669">
        <v>151</v>
      </c>
      <c r="B58" s="675" t="s">
        <v>818</v>
      </c>
      <c r="C58" s="671">
        <v>1327704</v>
      </c>
      <c r="D58" s="664"/>
      <c r="E58" s="664"/>
      <c r="F58" s="665">
        <v>1058416</v>
      </c>
      <c r="G58" s="665"/>
      <c r="H58" s="666">
        <f>SUM(D58:F58)</f>
        <v>1058416</v>
      </c>
      <c r="J58" s="397"/>
    </row>
    <row r="59" spans="1:10" ht="15">
      <c r="A59" s="669">
        <v>152</v>
      </c>
      <c r="B59" s="677" t="s">
        <v>819</v>
      </c>
      <c r="C59" s="671">
        <v>1173481</v>
      </c>
      <c r="D59" s="664"/>
      <c r="E59" s="664"/>
      <c r="F59" s="665">
        <v>908121</v>
      </c>
      <c r="G59" s="665"/>
      <c r="H59" s="666">
        <f>SUM(D59:F59)</f>
        <v>908121</v>
      </c>
      <c r="J59" s="397"/>
    </row>
    <row r="60" spans="1:10" ht="14.25">
      <c r="A60" s="672">
        <v>153</v>
      </c>
      <c r="B60" s="678" t="s">
        <v>820</v>
      </c>
      <c r="C60" s="679">
        <v>1602896</v>
      </c>
      <c r="D60" s="664"/>
      <c r="E60" s="664">
        <v>31200</v>
      </c>
      <c r="F60" s="665">
        <v>1117504</v>
      </c>
      <c r="G60" s="665">
        <v>160502</v>
      </c>
      <c r="H60" s="666">
        <f>SUM(D60:G60)</f>
        <v>1309206</v>
      </c>
      <c r="J60" s="397"/>
    </row>
    <row r="61" spans="1:10" ht="14.25">
      <c r="A61" s="672">
        <v>154</v>
      </c>
      <c r="B61" s="678" t="s">
        <v>821</v>
      </c>
      <c r="C61" s="679">
        <v>1609762</v>
      </c>
      <c r="D61" s="664"/>
      <c r="E61" s="664"/>
      <c r="F61" s="665">
        <v>804881</v>
      </c>
      <c r="G61" s="665">
        <v>178284</v>
      </c>
      <c r="H61" s="666">
        <f>SUM(D61:G61)</f>
        <v>983165</v>
      </c>
      <c r="J61" s="397"/>
    </row>
    <row r="62" spans="1:10" ht="14.25">
      <c r="A62" s="672">
        <v>155</v>
      </c>
      <c r="B62" s="680" t="s">
        <v>822</v>
      </c>
      <c r="C62" s="679">
        <v>2500000</v>
      </c>
      <c r="D62" s="664"/>
      <c r="E62" s="664"/>
      <c r="F62" s="665">
        <v>900000</v>
      </c>
      <c r="G62" s="665">
        <v>800000</v>
      </c>
      <c r="H62" s="666">
        <f>SUM(D62:G62)</f>
        <v>1700000</v>
      </c>
      <c r="J62" s="397"/>
    </row>
    <row r="63" spans="1:10" ht="14.25">
      <c r="A63" s="681">
        <v>156</v>
      </c>
      <c r="B63" s="680" t="s">
        <v>823</v>
      </c>
      <c r="C63" s="679">
        <v>1195364</v>
      </c>
      <c r="D63" s="664"/>
      <c r="E63" s="664"/>
      <c r="F63" s="665">
        <v>1149438</v>
      </c>
      <c r="G63" s="665"/>
      <c r="H63" s="666">
        <f>SUM(D63:G63)</f>
        <v>1149438</v>
      </c>
      <c r="J63" s="397"/>
    </row>
    <row r="64" spans="1:10" ht="15">
      <c r="A64" s="669">
        <v>157</v>
      </c>
      <c r="B64" s="682" t="s">
        <v>824</v>
      </c>
      <c r="C64" s="679">
        <v>926898</v>
      </c>
      <c r="D64" s="664"/>
      <c r="E64" s="664"/>
      <c r="F64" s="665">
        <v>620804</v>
      </c>
      <c r="G64" s="665"/>
      <c r="H64" s="666">
        <f>SUM(D64:F64)</f>
        <v>620804</v>
      </c>
      <c r="J64" s="397"/>
    </row>
    <row r="65" spans="1:10" ht="15">
      <c r="A65" s="661">
        <v>158</v>
      </c>
      <c r="B65" s="682" t="s">
        <v>825</v>
      </c>
      <c r="C65" s="679">
        <v>997010</v>
      </c>
      <c r="D65" s="664"/>
      <c r="E65" s="664"/>
      <c r="F65" s="665">
        <v>887630</v>
      </c>
      <c r="G65" s="665"/>
      <c r="H65" s="666">
        <f>SUM(D65:F65)</f>
        <v>887630</v>
      </c>
      <c r="J65" s="397"/>
    </row>
    <row r="66" spans="1:10" ht="14.25">
      <c r="A66" s="852" t="s">
        <v>833</v>
      </c>
      <c r="B66" s="853"/>
      <c r="C66" s="853"/>
      <c r="D66" s="853"/>
      <c r="E66" s="853"/>
      <c r="F66" s="853"/>
      <c r="G66" s="853"/>
      <c r="H66" s="854"/>
      <c r="J66" s="397"/>
    </row>
    <row r="67" spans="1:10" ht="15">
      <c r="A67" s="669">
        <v>159</v>
      </c>
      <c r="B67" s="682" t="s">
        <v>826</v>
      </c>
      <c r="C67" s="679">
        <v>487764</v>
      </c>
      <c r="D67" s="664"/>
      <c r="E67" s="664"/>
      <c r="F67" s="665">
        <v>371212</v>
      </c>
      <c r="G67" s="665"/>
      <c r="H67" s="666">
        <f>SUM(D67:F67)</f>
        <v>371212</v>
      </c>
      <c r="J67" s="397"/>
    </row>
    <row r="68" spans="1:10" ht="14.25">
      <c r="A68" s="672">
        <v>160</v>
      </c>
      <c r="B68" s="678" t="s">
        <v>827</v>
      </c>
      <c r="C68" s="679">
        <v>1476772</v>
      </c>
      <c r="D68" s="664"/>
      <c r="E68" s="664"/>
      <c r="F68" s="665">
        <v>533735</v>
      </c>
      <c r="G68" s="665">
        <v>649805</v>
      </c>
      <c r="H68" s="666">
        <f>SUM(D68:G68)</f>
        <v>1183540</v>
      </c>
      <c r="J68" s="397"/>
    </row>
    <row r="69" spans="1:10" ht="15">
      <c r="A69" s="669">
        <v>161</v>
      </c>
      <c r="B69" s="683" t="s">
        <v>828</v>
      </c>
      <c r="C69" s="684">
        <v>1998550</v>
      </c>
      <c r="D69" s="685"/>
      <c r="E69" s="664"/>
      <c r="F69" s="665">
        <v>1198309</v>
      </c>
      <c r="G69" s="665">
        <v>683422</v>
      </c>
      <c r="H69" s="666">
        <f>SUM(D69:G69)</f>
        <v>1881731</v>
      </c>
      <c r="J69" s="397"/>
    </row>
    <row r="70" spans="1:10" ht="15">
      <c r="A70" s="669">
        <v>162</v>
      </c>
      <c r="B70" s="683" t="s">
        <v>829</v>
      </c>
      <c r="C70" s="684">
        <v>299555</v>
      </c>
      <c r="D70" s="685"/>
      <c r="E70" s="664"/>
      <c r="F70" s="665">
        <v>247866</v>
      </c>
      <c r="G70" s="665"/>
      <c r="H70" s="666">
        <f>SUM(D70:F70)</f>
        <v>247866</v>
      </c>
      <c r="J70" s="397"/>
    </row>
    <row r="71" spans="1:10" ht="15">
      <c r="A71" s="669">
        <v>163</v>
      </c>
      <c r="B71" s="683" t="s">
        <v>830</v>
      </c>
      <c r="C71" s="684">
        <v>1250000</v>
      </c>
      <c r="D71" s="685"/>
      <c r="E71" s="664"/>
      <c r="F71" s="665">
        <v>787229</v>
      </c>
      <c r="G71" s="665"/>
      <c r="H71" s="666">
        <f>SUM(D71:F71)</f>
        <v>787229</v>
      </c>
      <c r="J71" s="397"/>
    </row>
    <row r="72" spans="1:10" ht="15">
      <c r="A72" s="669">
        <v>164</v>
      </c>
      <c r="B72" s="683" t="s">
        <v>831</v>
      </c>
      <c r="C72" s="684">
        <v>2500560</v>
      </c>
      <c r="D72" s="685"/>
      <c r="E72" s="664"/>
      <c r="F72" s="686">
        <v>2500560</v>
      </c>
      <c r="G72" s="686"/>
      <c r="H72" s="666">
        <f>SUM(D72:F72)</f>
        <v>2500560</v>
      </c>
      <c r="J72" s="397"/>
    </row>
    <row r="73" spans="1:10" s="691" customFormat="1" ht="14.25">
      <c r="A73" s="672"/>
      <c r="B73" s="687" t="s">
        <v>832</v>
      </c>
      <c r="C73" s="684"/>
      <c r="D73" s="685"/>
      <c r="E73" s="688"/>
      <c r="F73" s="689">
        <v>2</v>
      </c>
      <c r="G73" s="689"/>
      <c r="H73" s="690"/>
      <c r="J73" s="692"/>
    </row>
    <row r="74" spans="1:10" ht="15">
      <c r="A74" s="693">
        <v>165</v>
      </c>
      <c r="B74" s="694" t="s">
        <v>834</v>
      </c>
      <c r="C74" s="695">
        <v>1000000</v>
      </c>
      <c r="D74" s="695"/>
      <c r="E74" s="695"/>
      <c r="F74" s="695">
        <v>1000000</v>
      </c>
      <c r="G74" s="696"/>
      <c r="H74" s="666">
        <f>SUM(D74:F74)</f>
        <v>1000000</v>
      </c>
      <c r="J74" s="397"/>
    </row>
    <row r="75" spans="1:10" ht="28.5" customHeight="1">
      <c r="A75" s="697">
        <v>166</v>
      </c>
      <c r="B75" s="698" t="s">
        <v>835</v>
      </c>
      <c r="C75" s="695">
        <v>4500000</v>
      </c>
      <c r="D75" s="695"/>
      <c r="E75" s="695"/>
      <c r="F75" s="695">
        <v>2243666</v>
      </c>
      <c r="G75" s="696">
        <v>1226656</v>
      </c>
      <c r="H75" s="666">
        <f>SUM(D75:G75)</f>
        <v>3470322</v>
      </c>
      <c r="J75" s="397"/>
    </row>
    <row r="76" spans="1:10" ht="14.25">
      <c r="A76" s="697">
        <v>167</v>
      </c>
      <c r="B76" s="699" t="s">
        <v>836</v>
      </c>
      <c r="C76" s="695">
        <v>1399591</v>
      </c>
      <c r="D76" s="695"/>
      <c r="E76" s="695"/>
      <c r="F76" s="695">
        <v>812863</v>
      </c>
      <c r="G76" s="696">
        <v>464472</v>
      </c>
      <c r="H76" s="666">
        <f>SUM(D76:G76)</f>
        <v>1277335</v>
      </c>
      <c r="J76" s="397"/>
    </row>
    <row r="77" spans="1:10" ht="14.25">
      <c r="A77" s="697">
        <v>168</v>
      </c>
      <c r="B77" s="699" t="s">
        <v>837</v>
      </c>
      <c r="C77" s="695">
        <v>2996342</v>
      </c>
      <c r="D77" s="695"/>
      <c r="E77" s="695"/>
      <c r="F77" s="695">
        <v>1754124</v>
      </c>
      <c r="G77" s="696">
        <v>955948</v>
      </c>
      <c r="H77" s="666">
        <f>SUM(D77:G77)</f>
        <v>2710072</v>
      </c>
      <c r="J77" s="397"/>
    </row>
    <row r="78" spans="1:10" ht="14.25">
      <c r="A78" s="697">
        <v>169</v>
      </c>
      <c r="B78" s="699" t="s">
        <v>838</v>
      </c>
      <c r="C78" s="695">
        <v>500000</v>
      </c>
      <c r="D78" s="695"/>
      <c r="E78" s="695"/>
      <c r="F78" s="695">
        <v>190580</v>
      </c>
      <c r="G78" s="696">
        <v>175853</v>
      </c>
      <c r="H78" s="666">
        <f>SUM(D78:G78)</f>
        <v>366433</v>
      </c>
      <c r="J78" s="397"/>
    </row>
    <row r="79" spans="1:10" ht="14.25">
      <c r="A79" s="697">
        <v>170</v>
      </c>
      <c r="B79" s="699" t="s">
        <v>839</v>
      </c>
      <c r="C79" s="695">
        <v>2499998</v>
      </c>
      <c r="D79" s="695"/>
      <c r="E79" s="695"/>
      <c r="F79" s="695">
        <v>1335701</v>
      </c>
      <c r="G79" s="696">
        <v>964214</v>
      </c>
      <c r="H79" s="666">
        <f>SUM(D79:G79)</f>
        <v>2299915</v>
      </c>
      <c r="J79" s="397"/>
    </row>
    <row r="80" spans="1:10" ht="15">
      <c r="A80" s="693">
        <v>171</v>
      </c>
      <c r="B80" s="700" t="s">
        <v>840</v>
      </c>
      <c r="C80" s="695">
        <v>2348836</v>
      </c>
      <c r="D80" s="695"/>
      <c r="E80" s="695"/>
      <c r="F80" s="695">
        <v>2241370</v>
      </c>
      <c r="G80" s="696"/>
      <c r="H80" s="666">
        <f>SUM(D80:F80)</f>
        <v>2241370</v>
      </c>
      <c r="J80" s="397"/>
    </row>
    <row r="81" spans="1:10" ht="14.25">
      <c r="A81" s="697">
        <v>172</v>
      </c>
      <c r="B81" s="699" t="s">
        <v>841</v>
      </c>
      <c r="C81" s="695">
        <v>6499462</v>
      </c>
      <c r="D81" s="695"/>
      <c r="E81" s="695"/>
      <c r="F81" s="695">
        <v>51900</v>
      </c>
      <c r="G81" s="696">
        <v>3711789</v>
      </c>
      <c r="H81" s="666">
        <f>SUM(D81:G81)</f>
        <v>3763689</v>
      </c>
      <c r="J81" s="397"/>
    </row>
    <row r="82" spans="1:10" ht="15">
      <c r="A82" s="693">
        <v>173</v>
      </c>
      <c r="B82" s="694" t="s">
        <v>842</v>
      </c>
      <c r="C82" s="695">
        <v>1000000</v>
      </c>
      <c r="D82" s="695"/>
      <c r="E82" s="695"/>
      <c r="F82" s="695">
        <v>969816</v>
      </c>
      <c r="G82" s="696"/>
      <c r="H82" s="666">
        <f>SUM(D82:F82)</f>
        <v>969816</v>
      </c>
      <c r="J82" s="397"/>
    </row>
    <row r="83" spans="1:10" ht="14.25">
      <c r="A83" s="697">
        <v>174</v>
      </c>
      <c r="B83" s="701" t="s">
        <v>843</v>
      </c>
      <c r="C83" s="695">
        <v>2999642</v>
      </c>
      <c r="D83" s="695"/>
      <c r="E83" s="695"/>
      <c r="F83" s="695">
        <v>449739</v>
      </c>
      <c r="G83" s="696">
        <v>1226460</v>
      </c>
      <c r="H83" s="666">
        <f aca="true" t="shared" si="2" ref="H83:H89">SUM(D83:G83)</f>
        <v>1676199</v>
      </c>
      <c r="J83" s="397"/>
    </row>
    <row r="84" spans="1:10" ht="28.5">
      <c r="A84" s="697">
        <v>175</v>
      </c>
      <c r="B84" s="698" t="s">
        <v>844</v>
      </c>
      <c r="C84" s="695">
        <v>2204808</v>
      </c>
      <c r="D84" s="695"/>
      <c r="E84" s="695"/>
      <c r="F84" s="695">
        <v>248605</v>
      </c>
      <c r="G84" s="696">
        <v>1306737</v>
      </c>
      <c r="H84" s="666">
        <f t="shared" si="2"/>
        <v>1555342</v>
      </c>
      <c r="J84" s="397"/>
    </row>
    <row r="85" spans="1:10" ht="14.25" customHeight="1">
      <c r="A85" s="697">
        <v>176</v>
      </c>
      <c r="B85" s="698" t="s">
        <v>845</v>
      </c>
      <c r="C85" s="695">
        <v>1300000</v>
      </c>
      <c r="D85" s="695"/>
      <c r="E85" s="695"/>
      <c r="F85" s="695">
        <v>306539</v>
      </c>
      <c r="G85" s="696">
        <v>598347</v>
      </c>
      <c r="H85" s="666">
        <f t="shared" si="2"/>
        <v>904886</v>
      </c>
      <c r="J85" s="397"/>
    </row>
    <row r="86" spans="1:10" ht="14.25" customHeight="1">
      <c r="A86" s="697">
        <v>177</v>
      </c>
      <c r="B86" s="702" t="s">
        <v>846</v>
      </c>
      <c r="C86" s="695">
        <v>807888</v>
      </c>
      <c r="D86" s="695"/>
      <c r="E86" s="695"/>
      <c r="F86" s="695">
        <v>572677</v>
      </c>
      <c r="G86" s="696">
        <v>163109</v>
      </c>
      <c r="H86" s="666">
        <f t="shared" si="2"/>
        <v>735786</v>
      </c>
      <c r="J86" s="397"/>
    </row>
    <row r="87" spans="1:10" ht="14.25" customHeight="1">
      <c r="A87" s="697">
        <v>178</v>
      </c>
      <c r="B87" s="699" t="s">
        <v>847</v>
      </c>
      <c r="C87" s="695">
        <v>6446675</v>
      </c>
      <c r="D87" s="695"/>
      <c r="E87" s="695"/>
      <c r="F87" s="695">
        <v>140841</v>
      </c>
      <c r="G87" s="696">
        <v>2881608</v>
      </c>
      <c r="H87" s="666">
        <f t="shared" si="2"/>
        <v>3022449</v>
      </c>
      <c r="J87" s="397"/>
    </row>
    <row r="88" spans="1:10" ht="28.5" customHeight="1">
      <c r="A88" s="697">
        <v>179</v>
      </c>
      <c r="B88" s="698" t="s">
        <v>848</v>
      </c>
      <c r="C88" s="695">
        <v>4500000</v>
      </c>
      <c r="D88" s="695"/>
      <c r="E88" s="695"/>
      <c r="F88" s="695">
        <v>36412</v>
      </c>
      <c r="G88" s="696">
        <v>3089951</v>
      </c>
      <c r="H88" s="666">
        <f t="shared" si="2"/>
        <v>3126363</v>
      </c>
      <c r="J88" s="397"/>
    </row>
    <row r="89" spans="1:10" ht="14.25" customHeight="1">
      <c r="A89" s="697">
        <v>180</v>
      </c>
      <c r="B89" s="698" t="s">
        <v>849</v>
      </c>
      <c r="C89" s="695">
        <v>700000</v>
      </c>
      <c r="D89" s="695"/>
      <c r="E89" s="695"/>
      <c r="F89" s="695"/>
      <c r="G89" s="696">
        <v>576017</v>
      </c>
      <c r="H89" s="666">
        <f t="shared" si="2"/>
        <v>576017</v>
      </c>
      <c r="J89" s="397"/>
    </row>
    <row r="90" spans="1:10" ht="14.25" customHeight="1">
      <c r="A90" s="693">
        <v>181</v>
      </c>
      <c r="B90" s="703" t="s">
        <v>850</v>
      </c>
      <c r="C90" s="695">
        <v>1416019</v>
      </c>
      <c r="D90" s="695"/>
      <c r="E90" s="695"/>
      <c r="F90" s="695">
        <v>1416019</v>
      </c>
      <c r="G90" s="696"/>
      <c r="H90" s="666">
        <f>SUM(D90:F90)</f>
        <v>1416019</v>
      </c>
      <c r="J90" s="397"/>
    </row>
    <row r="91" spans="1:10" ht="14.25" customHeight="1">
      <c r="A91" s="697">
        <v>182</v>
      </c>
      <c r="B91" s="698" t="s">
        <v>851</v>
      </c>
      <c r="C91" s="695">
        <v>1968848</v>
      </c>
      <c r="D91" s="695"/>
      <c r="E91" s="695"/>
      <c r="F91" s="695">
        <v>98000</v>
      </c>
      <c r="G91" s="696">
        <v>520443</v>
      </c>
      <c r="H91" s="666">
        <f aca="true" t="shared" si="3" ref="H91:H101">SUM(D91:G91)</f>
        <v>618443</v>
      </c>
      <c r="J91" s="397"/>
    </row>
    <row r="92" spans="1:10" ht="14.25">
      <c r="A92" s="697">
        <v>183</v>
      </c>
      <c r="B92" s="698" t="s">
        <v>852</v>
      </c>
      <c r="C92" s="695">
        <v>1500000</v>
      </c>
      <c r="D92" s="695"/>
      <c r="E92" s="695"/>
      <c r="F92" s="695"/>
      <c r="G92" s="696">
        <v>286360</v>
      </c>
      <c r="H92" s="666">
        <f t="shared" si="3"/>
        <v>286360</v>
      </c>
      <c r="J92" s="397"/>
    </row>
    <row r="93" spans="1:10" ht="36">
      <c r="A93" s="704"/>
      <c r="B93" s="705" t="s">
        <v>853</v>
      </c>
      <c r="C93" s="706"/>
      <c r="D93" s="706"/>
      <c r="E93" s="706"/>
      <c r="F93" s="706">
        <v>1000000</v>
      </c>
      <c r="G93" s="707"/>
      <c r="H93" s="666">
        <f t="shared" si="3"/>
        <v>1000000</v>
      </c>
      <c r="J93" s="397"/>
    </row>
    <row r="94" spans="1:10" ht="14.25">
      <c r="A94" s="704">
        <v>184</v>
      </c>
      <c r="B94" s="708" t="s">
        <v>854</v>
      </c>
      <c r="C94" s="706">
        <v>400000</v>
      </c>
      <c r="D94" s="706"/>
      <c r="E94" s="706"/>
      <c r="F94" s="706"/>
      <c r="G94" s="707">
        <v>336814</v>
      </c>
      <c r="H94" s="666">
        <f t="shared" si="3"/>
        <v>336814</v>
      </c>
      <c r="J94" s="397"/>
    </row>
    <row r="95" spans="1:10" ht="14.25">
      <c r="A95" s="704">
        <v>185</v>
      </c>
      <c r="B95" s="708" t="s">
        <v>855</v>
      </c>
      <c r="C95" s="706">
        <v>1000000</v>
      </c>
      <c r="D95" s="706"/>
      <c r="E95" s="706"/>
      <c r="F95" s="706"/>
      <c r="G95" s="707">
        <v>685508</v>
      </c>
      <c r="H95" s="666">
        <f t="shared" si="3"/>
        <v>685508</v>
      </c>
      <c r="J95" s="397"/>
    </row>
    <row r="96" spans="1:10" ht="28.5">
      <c r="A96" s="704">
        <v>186</v>
      </c>
      <c r="B96" s="708" t="s">
        <v>856</v>
      </c>
      <c r="C96" s="706">
        <v>578066</v>
      </c>
      <c r="D96" s="706"/>
      <c r="E96" s="706"/>
      <c r="F96" s="706"/>
      <c r="G96" s="707">
        <v>448452</v>
      </c>
      <c r="H96" s="666">
        <f t="shared" si="3"/>
        <v>448452</v>
      </c>
      <c r="J96" s="397"/>
    </row>
    <row r="97" spans="1:10" ht="14.25">
      <c r="A97" s="704">
        <v>187</v>
      </c>
      <c r="B97" s="708" t="s">
        <v>857</v>
      </c>
      <c r="C97" s="706">
        <v>1999960</v>
      </c>
      <c r="D97" s="706"/>
      <c r="E97" s="706"/>
      <c r="F97" s="706"/>
      <c r="G97" s="707">
        <v>1211461</v>
      </c>
      <c r="H97" s="666">
        <f t="shared" si="3"/>
        <v>1211461</v>
      </c>
      <c r="J97" s="397"/>
    </row>
    <row r="98" spans="1:10" ht="28.5">
      <c r="A98" s="704">
        <v>188</v>
      </c>
      <c r="B98" s="708" t="s">
        <v>858</v>
      </c>
      <c r="C98" s="706">
        <v>795000</v>
      </c>
      <c r="D98" s="706"/>
      <c r="E98" s="706"/>
      <c r="F98" s="706"/>
      <c r="G98" s="707"/>
      <c r="H98" s="666">
        <f t="shared" si="3"/>
        <v>0</v>
      </c>
      <c r="J98" s="397"/>
    </row>
    <row r="99" spans="1:10" ht="15">
      <c r="A99" s="709">
        <v>189</v>
      </c>
      <c r="B99" s="710" t="s">
        <v>859</v>
      </c>
      <c r="C99" s="706">
        <v>4086224</v>
      </c>
      <c r="D99" s="706"/>
      <c r="E99" s="706"/>
      <c r="F99" s="706"/>
      <c r="G99" s="707">
        <v>4086224</v>
      </c>
      <c r="H99" s="666">
        <f t="shared" si="3"/>
        <v>4086224</v>
      </c>
      <c r="J99" s="397"/>
    </row>
    <row r="100" spans="1:10" ht="14.25">
      <c r="A100" s="704">
        <v>190</v>
      </c>
      <c r="B100" s="708" t="s">
        <v>860</v>
      </c>
      <c r="C100" s="706">
        <v>1911800</v>
      </c>
      <c r="D100" s="706"/>
      <c r="E100" s="706"/>
      <c r="F100" s="706"/>
      <c r="G100" s="707">
        <v>140923</v>
      </c>
      <c r="H100" s="666">
        <f t="shared" si="3"/>
        <v>140923</v>
      </c>
      <c r="J100" s="397"/>
    </row>
    <row r="101" spans="1:10" ht="28.5">
      <c r="A101" s="704">
        <v>191</v>
      </c>
      <c r="B101" s="708" t="s">
        <v>861</v>
      </c>
      <c r="C101" s="706">
        <v>1500000</v>
      </c>
      <c r="D101" s="706"/>
      <c r="E101" s="706"/>
      <c r="F101" s="706">
        <v>200000</v>
      </c>
      <c r="G101" s="707">
        <v>550000</v>
      </c>
      <c r="H101" s="666">
        <f t="shared" si="3"/>
        <v>750000</v>
      </c>
      <c r="J101" s="397"/>
    </row>
    <row r="102" spans="1:10" ht="14.25">
      <c r="A102" s="855" t="s">
        <v>862</v>
      </c>
      <c r="B102" s="856"/>
      <c r="C102" s="856"/>
      <c r="D102" s="856"/>
      <c r="E102" s="856"/>
      <c r="F102" s="856"/>
      <c r="G102" s="856"/>
      <c r="H102" s="857"/>
      <c r="J102" s="397"/>
    </row>
    <row r="103" spans="1:10" ht="14.25" customHeight="1">
      <c r="A103" s="704">
        <v>192</v>
      </c>
      <c r="B103" s="708" t="s">
        <v>863</v>
      </c>
      <c r="C103" s="706">
        <v>177459</v>
      </c>
      <c r="D103" s="706"/>
      <c r="E103" s="706"/>
      <c r="F103" s="706"/>
      <c r="G103" s="707">
        <v>14000</v>
      </c>
      <c r="H103" s="666">
        <f aca="true" t="shared" si="4" ref="H103:H122">SUM(D103:G103)</f>
        <v>14000</v>
      </c>
      <c r="J103" s="397" t="s">
        <v>864</v>
      </c>
    </row>
    <row r="104" spans="1:10" ht="28.5">
      <c r="A104" s="704">
        <v>193</v>
      </c>
      <c r="B104" s="708" t="s">
        <v>865</v>
      </c>
      <c r="C104" s="706">
        <v>6000000</v>
      </c>
      <c r="D104" s="706"/>
      <c r="E104" s="706"/>
      <c r="F104" s="706"/>
      <c r="G104" s="707">
        <v>51320</v>
      </c>
      <c r="H104" s="666">
        <f t="shared" si="4"/>
        <v>51320</v>
      </c>
      <c r="J104" s="397"/>
    </row>
    <row r="105" spans="1:10" ht="14.25">
      <c r="A105" s="704">
        <v>194</v>
      </c>
      <c r="B105" s="708" t="s">
        <v>866</v>
      </c>
      <c r="C105" s="706">
        <v>2500000</v>
      </c>
      <c r="D105" s="706"/>
      <c r="E105" s="706"/>
      <c r="F105" s="706"/>
      <c r="G105" s="707">
        <v>478733</v>
      </c>
      <c r="H105" s="666">
        <f t="shared" si="4"/>
        <v>478733</v>
      </c>
      <c r="J105" s="397"/>
    </row>
    <row r="106" spans="1:10" ht="14.25">
      <c r="A106" s="704">
        <v>195</v>
      </c>
      <c r="B106" s="708" t="s">
        <v>867</v>
      </c>
      <c r="C106" s="706">
        <v>4000000</v>
      </c>
      <c r="D106" s="706"/>
      <c r="E106" s="706"/>
      <c r="F106" s="706"/>
      <c r="G106" s="707">
        <v>334346</v>
      </c>
      <c r="H106" s="666">
        <f t="shared" si="4"/>
        <v>334346</v>
      </c>
      <c r="J106" s="397"/>
    </row>
    <row r="107" spans="1:10" ht="14.25">
      <c r="A107" s="704">
        <v>196</v>
      </c>
      <c r="B107" s="708" t="s">
        <v>868</v>
      </c>
      <c r="C107" s="706">
        <v>552779</v>
      </c>
      <c r="D107" s="706"/>
      <c r="E107" s="706"/>
      <c r="F107" s="706"/>
      <c r="G107" s="707">
        <v>26500</v>
      </c>
      <c r="H107" s="666">
        <f t="shared" si="4"/>
        <v>26500</v>
      </c>
      <c r="J107" s="397"/>
    </row>
    <row r="108" spans="1:10" ht="14.25">
      <c r="A108" s="704">
        <v>197</v>
      </c>
      <c r="B108" s="708" t="s">
        <v>869</v>
      </c>
      <c r="C108" s="706">
        <v>10000000</v>
      </c>
      <c r="D108" s="706"/>
      <c r="E108" s="706"/>
      <c r="F108" s="706"/>
      <c r="G108" s="707">
        <v>24990</v>
      </c>
      <c r="H108" s="666">
        <f t="shared" si="4"/>
        <v>24990</v>
      </c>
      <c r="J108" s="397"/>
    </row>
    <row r="109" spans="1:10" ht="14.25">
      <c r="A109" s="704">
        <v>198</v>
      </c>
      <c r="B109" s="708" t="s">
        <v>870</v>
      </c>
      <c r="C109" s="706">
        <v>1191800</v>
      </c>
      <c r="D109" s="706"/>
      <c r="E109" s="706"/>
      <c r="F109" s="706"/>
      <c r="G109" s="707">
        <v>75000</v>
      </c>
      <c r="H109" s="666">
        <f t="shared" si="4"/>
        <v>75000</v>
      </c>
      <c r="J109" s="397"/>
    </row>
    <row r="110" spans="1:10" ht="18.75" customHeight="1">
      <c r="A110" s="704">
        <v>199</v>
      </c>
      <c r="B110" s="708" t="s">
        <v>871</v>
      </c>
      <c r="C110" s="706">
        <v>693914</v>
      </c>
      <c r="D110" s="706"/>
      <c r="E110" s="706"/>
      <c r="F110" s="706"/>
      <c r="G110" s="707">
        <v>346957</v>
      </c>
      <c r="H110" s="666">
        <f t="shared" si="4"/>
        <v>346957</v>
      </c>
      <c r="J110" s="397"/>
    </row>
    <row r="111" spans="1:10" ht="14.25">
      <c r="A111" s="704">
        <v>200</v>
      </c>
      <c r="B111" s="708" t="s">
        <v>872</v>
      </c>
      <c r="C111" s="706">
        <v>4912964</v>
      </c>
      <c r="D111" s="706"/>
      <c r="E111" s="706"/>
      <c r="F111" s="706"/>
      <c r="G111" s="707">
        <v>200000</v>
      </c>
      <c r="H111" s="666">
        <f t="shared" si="4"/>
        <v>200000</v>
      </c>
      <c r="J111" s="397"/>
    </row>
    <row r="112" spans="1:10" ht="14.25">
      <c r="A112" s="704">
        <v>201</v>
      </c>
      <c r="B112" s="708" t="s">
        <v>873</v>
      </c>
      <c r="C112" s="706">
        <v>361487</v>
      </c>
      <c r="D112" s="706"/>
      <c r="E112" s="706"/>
      <c r="F112" s="706"/>
      <c r="G112" s="707">
        <v>180744</v>
      </c>
      <c r="H112" s="666">
        <f t="shared" si="4"/>
        <v>180744</v>
      </c>
      <c r="J112" s="397"/>
    </row>
    <row r="113" spans="1:10" ht="14.25" customHeight="1">
      <c r="A113" s="709">
        <v>202</v>
      </c>
      <c r="B113" s="710" t="s">
        <v>874</v>
      </c>
      <c r="C113" s="706">
        <v>1177733</v>
      </c>
      <c r="D113" s="706"/>
      <c r="E113" s="706"/>
      <c r="F113" s="706"/>
      <c r="G113" s="707">
        <v>1167672</v>
      </c>
      <c r="H113" s="666">
        <f t="shared" si="4"/>
        <v>1167672</v>
      </c>
      <c r="J113" s="397"/>
    </row>
    <row r="114" spans="1:10" ht="14.25">
      <c r="A114" s="704">
        <v>203</v>
      </c>
      <c r="B114" s="708" t="s">
        <v>875</v>
      </c>
      <c r="C114" s="706">
        <v>65000</v>
      </c>
      <c r="D114" s="706"/>
      <c r="E114" s="706"/>
      <c r="F114" s="706"/>
      <c r="G114" s="707"/>
      <c r="H114" s="666">
        <f t="shared" si="4"/>
        <v>0</v>
      </c>
      <c r="J114" s="397"/>
    </row>
    <row r="115" spans="1:10" ht="28.5" customHeight="1">
      <c r="A115" s="704">
        <v>204</v>
      </c>
      <c r="B115" s="708" t="s">
        <v>876</v>
      </c>
      <c r="C115" s="706">
        <v>500000</v>
      </c>
      <c r="D115" s="706"/>
      <c r="E115" s="706"/>
      <c r="F115" s="706"/>
      <c r="G115" s="707"/>
      <c r="H115" s="666">
        <f t="shared" si="4"/>
        <v>0</v>
      </c>
      <c r="J115" s="397"/>
    </row>
    <row r="116" spans="1:10" ht="28.5">
      <c r="A116" s="704">
        <v>205</v>
      </c>
      <c r="B116" s="708" t="s">
        <v>877</v>
      </c>
      <c r="C116" s="706">
        <v>6000000</v>
      </c>
      <c r="D116" s="706"/>
      <c r="E116" s="706"/>
      <c r="F116" s="706"/>
      <c r="G116" s="707"/>
      <c r="H116" s="666">
        <f t="shared" si="4"/>
        <v>0</v>
      </c>
      <c r="J116" s="397"/>
    </row>
    <row r="117" spans="1:10" ht="14.25" customHeight="1">
      <c r="A117" s="704">
        <v>206</v>
      </c>
      <c r="B117" s="708" t="s">
        <v>878</v>
      </c>
      <c r="C117" s="706">
        <v>1500000</v>
      </c>
      <c r="D117" s="706"/>
      <c r="E117" s="706"/>
      <c r="F117" s="706"/>
      <c r="G117" s="707"/>
      <c r="H117" s="666">
        <f t="shared" si="4"/>
        <v>0</v>
      </c>
      <c r="J117" s="397"/>
    </row>
    <row r="118" spans="1:10" ht="14.25" customHeight="1">
      <c r="A118" s="704">
        <v>207</v>
      </c>
      <c r="B118" s="708" t="s">
        <v>879</v>
      </c>
      <c r="C118" s="706">
        <v>1500000</v>
      </c>
      <c r="D118" s="706"/>
      <c r="E118" s="706"/>
      <c r="F118" s="706"/>
      <c r="G118" s="707"/>
      <c r="H118" s="666">
        <f t="shared" si="4"/>
        <v>0</v>
      </c>
      <c r="J118" s="397"/>
    </row>
    <row r="119" spans="1:10" ht="14.25" customHeight="1">
      <c r="A119" s="704">
        <v>208</v>
      </c>
      <c r="B119" s="708" t="s">
        <v>880</v>
      </c>
      <c r="C119" s="706">
        <v>2000000</v>
      </c>
      <c r="D119" s="706"/>
      <c r="E119" s="706"/>
      <c r="F119" s="706"/>
      <c r="G119" s="707"/>
      <c r="H119" s="666">
        <f t="shared" si="4"/>
        <v>0</v>
      </c>
      <c r="J119" s="397"/>
    </row>
    <row r="120" spans="1:10" ht="14.25" customHeight="1">
      <c r="A120" s="704">
        <v>209</v>
      </c>
      <c r="B120" s="708" t="s">
        <v>881</v>
      </c>
      <c r="C120" s="706">
        <v>10000000</v>
      </c>
      <c r="D120" s="706"/>
      <c r="E120" s="706"/>
      <c r="F120" s="706"/>
      <c r="G120" s="707"/>
      <c r="H120" s="666">
        <f t="shared" si="4"/>
        <v>0</v>
      </c>
      <c r="J120" s="397"/>
    </row>
    <row r="121" spans="1:10" ht="14.25" customHeight="1">
      <c r="A121" s="704">
        <v>210</v>
      </c>
      <c r="B121" s="708" t="s">
        <v>882</v>
      </c>
      <c r="C121" s="706">
        <v>2000000</v>
      </c>
      <c r="D121" s="706"/>
      <c r="E121" s="706"/>
      <c r="F121" s="706"/>
      <c r="G121" s="707"/>
      <c r="H121" s="666">
        <f t="shared" si="4"/>
        <v>0</v>
      </c>
      <c r="J121" s="397"/>
    </row>
    <row r="122" spans="1:10" ht="14.25" customHeight="1">
      <c r="A122" s="704">
        <v>211</v>
      </c>
      <c r="B122" s="708" t="s">
        <v>883</v>
      </c>
      <c r="C122" s="706">
        <v>4000000</v>
      </c>
      <c r="D122" s="706"/>
      <c r="E122" s="706"/>
      <c r="F122" s="706"/>
      <c r="G122" s="707"/>
      <c r="H122" s="666">
        <f t="shared" si="4"/>
        <v>0</v>
      </c>
      <c r="J122" s="397"/>
    </row>
    <row r="123" spans="1:9" ht="15.75" thickBot="1">
      <c r="A123" s="858" t="s">
        <v>884</v>
      </c>
      <c r="B123" s="859"/>
      <c r="C123" s="711">
        <f>SUM(C3:C122)</f>
        <v>250126165</v>
      </c>
      <c r="D123" s="711">
        <f>SUM(D3:D73)</f>
        <v>15205540.5</v>
      </c>
      <c r="E123" s="711">
        <f>SUM(E3:E73)</f>
        <v>54036458.199999996</v>
      </c>
      <c r="F123" s="711">
        <f>SUM(F4:F101)</f>
        <v>57283002</v>
      </c>
      <c r="G123" s="711">
        <f>SUM(G39:G122)</f>
        <v>32326614</v>
      </c>
      <c r="H123" s="712">
        <f>SUM(H3:H122)</f>
        <v>158851612.70000002</v>
      </c>
      <c r="I123" s="113"/>
    </row>
    <row r="124" spans="1:19" ht="24.75" customHeight="1" thickBot="1">
      <c r="A124" s="497"/>
      <c r="B124" s="497"/>
      <c r="C124" s="713"/>
      <c r="D124" s="714"/>
      <c r="E124" s="714"/>
      <c r="F124" s="714"/>
      <c r="G124" s="714"/>
      <c r="H124" s="714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</row>
    <row r="125" spans="1:8" ht="15">
      <c r="A125" s="860" t="s">
        <v>885</v>
      </c>
      <c r="B125" s="861"/>
      <c r="C125" s="861"/>
      <c r="D125" s="861"/>
      <c r="E125" s="861"/>
      <c r="F125" s="862"/>
      <c r="G125" s="862"/>
      <c r="H125" s="863"/>
    </row>
    <row r="126" spans="1:8" ht="39.75" customHeight="1">
      <c r="A126" s="715" t="s">
        <v>886</v>
      </c>
      <c r="B126" s="716" t="s">
        <v>756</v>
      </c>
      <c r="C126" s="664"/>
      <c r="D126" s="717"/>
      <c r="E126" s="718" t="s">
        <v>887</v>
      </c>
      <c r="F126" s="719"/>
      <c r="G126" s="719"/>
      <c r="H126" s="720" t="s">
        <v>762</v>
      </c>
    </row>
    <row r="127" spans="1:8" ht="14.25" customHeight="1">
      <c r="A127" s="681">
        <v>2</v>
      </c>
      <c r="B127" s="721" t="s">
        <v>888</v>
      </c>
      <c r="C127" s="664"/>
      <c r="D127" s="717"/>
      <c r="E127" s="722">
        <v>9900</v>
      </c>
      <c r="F127" s="719"/>
      <c r="G127" s="719"/>
      <c r="H127" s="666">
        <f aca="true" t="shared" si="5" ref="H127:H137">SUM(D127:E127)</f>
        <v>9900</v>
      </c>
    </row>
    <row r="128" spans="1:8" ht="14.25" customHeight="1">
      <c r="A128" s="681">
        <v>94</v>
      </c>
      <c r="B128" s="721" t="s">
        <v>889</v>
      </c>
      <c r="C128" s="664"/>
      <c r="D128" s="717"/>
      <c r="E128" s="722">
        <v>23791.5</v>
      </c>
      <c r="F128" s="719"/>
      <c r="G128" s="719"/>
      <c r="H128" s="666">
        <f t="shared" si="5"/>
        <v>23791.5</v>
      </c>
    </row>
    <row r="129" spans="1:8" ht="14.25" customHeight="1">
      <c r="A129" s="681">
        <v>100</v>
      </c>
      <c r="B129" s="721" t="s">
        <v>766</v>
      </c>
      <c r="C129" s="664"/>
      <c r="D129" s="717"/>
      <c r="E129" s="722">
        <v>16554</v>
      </c>
      <c r="F129" s="719"/>
      <c r="G129" s="719"/>
      <c r="H129" s="666">
        <f t="shared" si="5"/>
        <v>16554</v>
      </c>
    </row>
    <row r="130" spans="1:8" ht="14.25" customHeight="1">
      <c r="A130" s="681">
        <v>147</v>
      </c>
      <c r="B130" s="721" t="s">
        <v>890</v>
      </c>
      <c r="C130" s="664"/>
      <c r="D130" s="717"/>
      <c r="E130" s="722">
        <v>127980</v>
      </c>
      <c r="F130" s="719"/>
      <c r="G130" s="719"/>
      <c r="H130" s="666">
        <f t="shared" si="5"/>
        <v>127980</v>
      </c>
    </row>
    <row r="131" spans="1:8" ht="14.25" customHeight="1">
      <c r="A131" s="681">
        <v>154</v>
      </c>
      <c r="B131" s="721" t="s">
        <v>821</v>
      </c>
      <c r="C131" s="664"/>
      <c r="D131" s="717"/>
      <c r="E131" s="722">
        <v>5988</v>
      </c>
      <c r="F131" s="719"/>
      <c r="G131" s="719"/>
      <c r="H131" s="666">
        <f t="shared" si="5"/>
        <v>5988</v>
      </c>
    </row>
    <row r="132" spans="1:8" ht="14.25" customHeight="1">
      <c r="A132" s="681">
        <v>164</v>
      </c>
      <c r="B132" s="721" t="s">
        <v>891</v>
      </c>
      <c r="C132" s="664"/>
      <c r="D132" s="717"/>
      <c r="E132" s="722">
        <v>18473</v>
      </c>
      <c r="F132" s="719"/>
      <c r="G132" s="719"/>
      <c r="H132" s="666">
        <f t="shared" si="5"/>
        <v>18473</v>
      </c>
    </row>
    <row r="133" spans="1:8" ht="14.25">
      <c r="A133" s="681">
        <v>165</v>
      </c>
      <c r="B133" s="673" t="s">
        <v>834</v>
      </c>
      <c r="C133" s="664"/>
      <c r="D133" s="664"/>
      <c r="E133" s="664">
        <v>75373</v>
      </c>
      <c r="F133" s="665"/>
      <c r="G133" s="665"/>
      <c r="H133" s="666">
        <f t="shared" si="5"/>
        <v>75373</v>
      </c>
    </row>
    <row r="134" spans="1:8" ht="14.25">
      <c r="A134" s="681">
        <v>176</v>
      </c>
      <c r="B134" s="673" t="s">
        <v>845</v>
      </c>
      <c r="C134" s="664"/>
      <c r="D134" s="664"/>
      <c r="E134" s="664">
        <v>57500</v>
      </c>
      <c r="F134" s="665"/>
      <c r="G134" s="665"/>
      <c r="H134" s="666">
        <f t="shared" si="5"/>
        <v>57500</v>
      </c>
    </row>
    <row r="135" spans="1:8" ht="14.25">
      <c r="A135" s="681"/>
      <c r="B135" s="673"/>
      <c r="C135" s="664"/>
      <c r="D135" s="664"/>
      <c r="E135" s="664"/>
      <c r="F135" s="665"/>
      <c r="G135" s="665"/>
      <c r="H135" s="666">
        <f t="shared" si="5"/>
        <v>0</v>
      </c>
    </row>
    <row r="136" spans="1:8" ht="12.75" customHeight="1">
      <c r="A136" s="681"/>
      <c r="B136" s="673"/>
      <c r="C136" s="664"/>
      <c r="D136" s="664"/>
      <c r="E136" s="664"/>
      <c r="F136" s="665"/>
      <c r="G136" s="665"/>
      <c r="H136" s="666">
        <f t="shared" si="5"/>
        <v>0</v>
      </c>
    </row>
    <row r="137" spans="1:8" ht="14.25">
      <c r="A137" s="681"/>
      <c r="B137" s="673"/>
      <c r="C137" s="664"/>
      <c r="D137" s="664"/>
      <c r="E137" s="664"/>
      <c r="F137" s="665"/>
      <c r="G137" s="665"/>
      <c r="H137" s="666">
        <f t="shared" si="5"/>
        <v>0</v>
      </c>
    </row>
    <row r="138" spans="1:8" ht="15">
      <c r="A138" s="843" t="s">
        <v>1136</v>
      </c>
      <c r="B138" s="844"/>
      <c r="C138" s="664"/>
      <c r="D138" s="723"/>
      <c r="E138" s="723"/>
      <c r="F138" s="724"/>
      <c r="G138" s="724"/>
      <c r="H138" s="666">
        <f>SUM(H127:H137)</f>
        <v>335559.5</v>
      </c>
    </row>
    <row r="139" spans="1:8" ht="15">
      <c r="A139" s="841" t="s">
        <v>892</v>
      </c>
      <c r="B139" s="864"/>
      <c r="C139" s="664"/>
      <c r="D139" s="723"/>
      <c r="E139" s="723"/>
      <c r="F139" s="724"/>
      <c r="G139" s="724"/>
      <c r="H139" s="666">
        <v>67100000</v>
      </c>
    </row>
    <row r="140" spans="1:8" ht="15">
      <c r="A140" s="841" t="s">
        <v>606</v>
      </c>
      <c r="B140" s="842"/>
      <c r="C140" s="664"/>
      <c r="D140" s="723"/>
      <c r="E140" s="723"/>
      <c r="F140" s="724"/>
      <c r="G140" s="724"/>
      <c r="H140" s="666">
        <v>40000000</v>
      </c>
    </row>
    <row r="141" spans="1:8" ht="15">
      <c r="A141" s="843" t="s">
        <v>893</v>
      </c>
      <c r="B141" s="844"/>
      <c r="C141" s="664"/>
      <c r="D141" s="664"/>
      <c r="E141" s="664"/>
      <c r="F141" s="665"/>
      <c r="G141" s="665"/>
      <c r="H141" s="666">
        <v>829615.08</v>
      </c>
    </row>
    <row r="142" spans="1:8" ht="15.75" thickBot="1">
      <c r="A142" s="845" t="s">
        <v>894</v>
      </c>
      <c r="B142" s="846"/>
      <c r="C142" s="725"/>
      <c r="D142" s="725"/>
      <c r="E142" s="725"/>
      <c r="F142" s="726"/>
      <c r="G142" s="726"/>
      <c r="H142" s="727">
        <f>SUM(E138:H141)</f>
        <v>108265174.58</v>
      </c>
    </row>
    <row r="143" spans="1:8" ht="27" customHeight="1">
      <c r="A143" s="497"/>
      <c r="B143" s="497"/>
      <c r="C143" s="713"/>
      <c r="D143" s="713"/>
      <c r="E143" s="847" t="s">
        <v>605</v>
      </c>
      <c r="F143" s="847"/>
      <c r="G143" s="847"/>
      <c r="H143" s="847"/>
    </row>
    <row r="144" spans="1:8" ht="15">
      <c r="A144" s="838"/>
      <c r="B144" s="838"/>
      <c r="C144" s="838"/>
      <c r="D144" s="839"/>
      <c r="E144" s="839"/>
      <c r="F144" s="839"/>
      <c r="G144" s="839"/>
      <c r="H144" s="839"/>
    </row>
    <row r="145" spans="1:8" ht="14.25">
      <c r="A145" s="497"/>
      <c r="B145" s="497"/>
      <c r="C145" s="713"/>
      <c r="D145" s="713"/>
      <c r="E145" s="713"/>
      <c r="F145" s="713"/>
      <c r="G145" s="713"/>
      <c r="H145" s="713"/>
    </row>
    <row r="146" spans="1:8" ht="15">
      <c r="A146" s="728"/>
      <c r="B146" s="729"/>
      <c r="C146" s="729"/>
      <c r="D146" s="730"/>
      <c r="E146" s="730"/>
      <c r="F146" s="730"/>
      <c r="G146" s="730"/>
      <c r="H146" s="730"/>
    </row>
    <row r="147" spans="1:8" ht="15">
      <c r="A147" s="728"/>
      <c r="B147" s="729"/>
      <c r="C147" s="731"/>
      <c r="D147" s="730"/>
      <c r="E147" s="730"/>
      <c r="F147" s="730"/>
      <c r="G147" s="730"/>
      <c r="H147" s="730"/>
    </row>
    <row r="148" spans="1:8" ht="12.75" customHeight="1">
      <c r="A148" s="838"/>
      <c r="B148" s="840"/>
      <c r="C148" s="840"/>
      <c r="D148" s="837"/>
      <c r="E148" s="837"/>
      <c r="F148" s="837"/>
      <c r="G148" s="837"/>
      <c r="H148" s="837"/>
    </row>
    <row r="149" spans="1:8" ht="12.75" customHeight="1">
      <c r="A149" s="728"/>
      <c r="B149" s="729"/>
      <c r="C149" s="729"/>
      <c r="D149" s="730"/>
      <c r="E149" s="730"/>
      <c r="F149" s="730"/>
      <c r="G149" s="730"/>
      <c r="H149" s="730"/>
    </row>
    <row r="150" spans="1:8" ht="15">
      <c r="A150" s="838"/>
      <c r="B150" s="840"/>
      <c r="C150" s="840"/>
      <c r="D150" s="837"/>
      <c r="E150" s="837"/>
      <c r="F150" s="837"/>
      <c r="G150" s="837"/>
      <c r="H150" s="837"/>
    </row>
    <row r="151" s="161" customFormat="1" ht="12.75">
      <c r="H151" s="439"/>
    </row>
    <row r="152" s="161" customFormat="1" ht="12.75">
      <c r="H152" s="439"/>
    </row>
    <row r="153" s="161" customFormat="1" ht="12.75">
      <c r="H153" s="439"/>
    </row>
    <row r="154" s="161" customFormat="1" ht="12.75">
      <c r="H154" s="439"/>
    </row>
    <row r="155" s="161" customFormat="1" ht="12.75">
      <c r="H155" s="439"/>
    </row>
    <row r="156" s="161" customFormat="1" ht="12.75">
      <c r="H156" s="439"/>
    </row>
    <row r="157" s="161" customFormat="1" ht="12.75">
      <c r="H157" s="439"/>
    </row>
    <row r="158" s="161" customFormat="1" ht="12.75">
      <c r="H158" s="439"/>
    </row>
    <row r="159" s="161" customFormat="1" ht="12.75">
      <c r="H159" s="439"/>
    </row>
    <row r="160" s="161" customFormat="1" ht="12.75">
      <c r="H160" s="439"/>
    </row>
    <row r="161" s="161" customFormat="1" ht="12.75">
      <c r="H161" s="439"/>
    </row>
    <row r="162" s="161" customFormat="1" ht="12.75">
      <c r="H162" s="439"/>
    </row>
    <row r="163" s="161" customFormat="1" ht="12.75">
      <c r="H163" s="439"/>
    </row>
    <row r="164" s="161" customFormat="1" ht="12.75">
      <c r="H164" s="439"/>
    </row>
    <row r="165" s="161" customFormat="1" ht="12.75">
      <c r="H165" s="439"/>
    </row>
    <row r="166" s="161" customFormat="1" ht="12.75">
      <c r="H166" s="439"/>
    </row>
    <row r="167" s="161" customFormat="1" ht="12.75">
      <c r="H167" s="439"/>
    </row>
    <row r="168" s="161" customFormat="1" ht="12.75">
      <c r="H168" s="439"/>
    </row>
    <row r="169" s="161" customFormat="1" ht="12.75">
      <c r="H169" s="439"/>
    </row>
    <row r="170" s="161" customFormat="1" ht="12.75">
      <c r="H170" s="439"/>
    </row>
    <row r="171" s="161" customFormat="1" ht="12.75">
      <c r="H171" s="439"/>
    </row>
    <row r="172" s="161" customFormat="1" ht="12.75">
      <c r="H172" s="439"/>
    </row>
    <row r="173" s="161" customFormat="1" ht="12.75">
      <c r="H173" s="439"/>
    </row>
    <row r="174" s="161" customFormat="1" ht="12.75">
      <c r="H174" s="439"/>
    </row>
    <row r="175" s="161" customFormat="1" ht="12.75">
      <c r="H175" s="439"/>
    </row>
    <row r="176" s="161" customFormat="1" ht="12.75">
      <c r="H176" s="439"/>
    </row>
    <row r="177" s="161" customFormat="1" ht="12.75">
      <c r="H177" s="439"/>
    </row>
    <row r="178" s="161" customFormat="1" ht="12.75">
      <c r="H178" s="439"/>
    </row>
    <row r="179" s="161" customFormat="1" ht="12.75">
      <c r="H179" s="439"/>
    </row>
    <row r="180" s="161" customFormat="1" ht="12.75">
      <c r="H180" s="439"/>
    </row>
    <row r="181" s="161" customFormat="1" ht="12.75">
      <c r="H181" s="439"/>
    </row>
    <row r="182" s="161" customFormat="1" ht="12.75">
      <c r="H182" s="439"/>
    </row>
    <row r="183" s="161" customFormat="1" ht="12.75">
      <c r="H183" s="439"/>
    </row>
    <row r="184" s="161" customFormat="1" ht="12.75">
      <c r="H184" s="439"/>
    </row>
    <row r="185" s="161" customFormat="1" ht="12.75">
      <c r="H185" s="439"/>
    </row>
    <row r="186" s="161" customFormat="1" ht="12.75">
      <c r="H186" s="439"/>
    </row>
    <row r="187" s="161" customFormat="1" ht="12.75">
      <c r="H187" s="439"/>
    </row>
    <row r="188" s="161" customFormat="1" ht="12.75">
      <c r="H188" s="439"/>
    </row>
    <row r="189" s="161" customFormat="1" ht="12.75">
      <c r="H189" s="439"/>
    </row>
    <row r="190" s="161" customFormat="1" ht="12.75">
      <c r="H190" s="439"/>
    </row>
    <row r="191" s="161" customFormat="1" ht="12.75">
      <c r="H191" s="439"/>
    </row>
    <row r="192" s="161" customFormat="1" ht="12.75">
      <c r="H192" s="439"/>
    </row>
    <row r="193" s="161" customFormat="1" ht="12.75">
      <c r="H193" s="439"/>
    </row>
    <row r="194" s="161" customFormat="1" ht="12.75">
      <c r="H194" s="439"/>
    </row>
    <row r="195" s="161" customFormat="1" ht="12.75">
      <c r="H195" s="439"/>
    </row>
    <row r="196" s="161" customFormat="1" ht="12.75">
      <c r="H196" s="439"/>
    </row>
    <row r="197" s="161" customFormat="1" ht="12.75">
      <c r="H197" s="439"/>
    </row>
    <row r="198" s="161" customFormat="1" ht="12.75">
      <c r="H198" s="439"/>
    </row>
    <row r="199" s="161" customFormat="1" ht="12.75">
      <c r="H199" s="439"/>
    </row>
    <row r="200" s="161" customFormat="1" ht="12.75">
      <c r="H200" s="439"/>
    </row>
    <row r="201" s="161" customFormat="1" ht="12.75">
      <c r="H201" s="439"/>
    </row>
    <row r="202" s="161" customFormat="1" ht="12.75">
      <c r="H202" s="439"/>
    </row>
    <row r="203" s="161" customFormat="1" ht="12.75">
      <c r="H203" s="439"/>
    </row>
    <row r="204" s="161" customFormat="1" ht="12.75">
      <c r="H204" s="439"/>
    </row>
    <row r="205" s="161" customFormat="1" ht="12.75">
      <c r="H205" s="439"/>
    </row>
    <row r="206" s="161" customFormat="1" ht="12.75">
      <c r="H206" s="439"/>
    </row>
    <row r="207" s="161" customFormat="1" ht="12.75">
      <c r="H207" s="439"/>
    </row>
    <row r="208" s="161" customFormat="1" ht="12.75">
      <c r="H208" s="439"/>
    </row>
    <row r="209" s="161" customFormat="1" ht="12.75">
      <c r="H209" s="439"/>
    </row>
    <row r="210" s="161" customFormat="1" ht="12.75">
      <c r="H210" s="439"/>
    </row>
    <row r="211" s="161" customFormat="1" ht="12.75">
      <c r="H211" s="439"/>
    </row>
    <row r="212" s="161" customFormat="1" ht="12.75">
      <c r="H212" s="439"/>
    </row>
    <row r="213" s="161" customFormat="1" ht="12.75">
      <c r="H213" s="439"/>
    </row>
    <row r="214" s="161" customFormat="1" ht="12.75">
      <c r="H214" s="439"/>
    </row>
    <row r="215" s="161" customFormat="1" ht="12.75">
      <c r="H215" s="439"/>
    </row>
    <row r="216" s="161" customFormat="1" ht="12.75">
      <c r="H216" s="439"/>
    </row>
    <row r="217" s="161" customFormat="1" ht="12.75">
      <c r="H217" s="439"/>
    </row>
  </sheetData>
  <mergeCells count="19">
    <mergeCell ref="E143:H143"/>
    <mergeCell ref="A1:I1"/>
    <mergeCell ref="A3:H3"/>
    <mergeCell ref="A40:H40"/>
    <mergeCell ref="A66:H66"/>
    <mergeCell ref="A102:H102"/>
    <mergeCell ref="A123:B123"/>
    <mergeCell ref="A125:H125"/>
    <mergeCell ref="A138:B138"/>
    <mergeCell ref="A139:B139"/>
    <mergeCell ref="A140:B140"/>
    <mergeCell ref="A141:B141"/>
    <mergeCell ref="A142:B142"/>
    <mergeCell ref="A150:C150"/>
    <mergeCell ref="D150:H150"/>
    <mergeCell ref="A144:C144"/>
    <mergeCell ref="D144:H144"/>
    <mergeCell ref="A148:C148"/>
    <mergeCell ref="D148:H148"/>
  </mergeCells>
  <printOptions horizontalCentered="1"/>
  <pageMargins left="0.3937007874015748" right="0.3937007874015748" top="0.7874015748031497" bottom="0.1968503937007874" header="0.5118110236220472" footer="0.5118110236220472"/>
  <pageSetup firstPageNumber="24" useFirstPageNumber="1" horizontalDpi="600" verticalDpi="600" orientation="portrait" paperSize="9" scale="75" r:id="rId1"/>
  <headerFooter alignWithMargins="0">
    <oddFooter>&amp;C&amp;P</oddFooter>
  </headerFooter>
  <rowBreaks count="2" manualBreakCount="2">
    <brk id="65" max="7" man="1"/>
    <brk id="12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reznicenkova</cp:lastModifiedBy>
  <cp:lastPrinted>2008-09-25T07:45:00Z</cp:lastPrinted>
  <dcterms:created xsi:type="dcterms:W3CDTF">1997-01-24T11:07:25Z</dcterms:created>
  <dcterms:modified xsi:type="dcterms:W3CDTF">2008-09-25T08:15:35Z</dcterms:modified>
  <cp:category/>
  <cp:version/>
  <cp:contentType/>
  <cp:contentStatus/>
</cp:coreProperties>
</file>