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Příloha č. 3" sheetId="1" r:id="rId1"/>
  </sheets>
  <definedNames>
    <definedName name="_xlnm.Print_Area" localSheetId="0">'Příloha č. 3'!$A$1:$Q$150</definedName>
  </definedNames>
  <calcPr fullCalcOnLoad="1"/>
</workbook>
</file>

<file path=xl/sharedStrings.xml><?xml version="1.0" encoding="utf-8"?>
<sst xmlns="http://schemas.openxmlformats.org/spreadsheetml/2006/main" count="341" uniqueCount="262">
  <si>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</si>
  <si>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</si>
  <si>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</si>
  <si>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</si>
  <si>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</si>
  <si>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</si>
  <si>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</si>
  <si>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</si>
  <si>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</si>
  <si>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</si>
  <si>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</si>
  <si>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</si>
  <si>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</si>
  <si>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</si>
  <si>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</si>
  <si>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</si>
  <si>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</si>
  <si>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</si>
  <si>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</si>
  <si>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</si>
  <si>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</si>
  <si>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</si>
  <si>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</si>
  <si>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</si>
  <si>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122.</t>
  </si>
  <si>
    <t>Bioodpady 2005 (nakládání s bioodpadem)</t>
  </si>
  <si>
    <t>123.</t>
  </si>
  <si>
    <t>Energetické využívání obnovitelných zdrojů 2005 (podpora obnovitel. zdrojů)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</si>
  <si>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</si>
  <si>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</si>
  <si>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</si>
  <si>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</si>
  <si>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</si>
  <si>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</si>
  <si>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</si>
  <si>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</si>
  <si>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</si>
  <si>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</si>
  <si>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</si>
  <si>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</si>
  <si>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</si>
  <si>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</si>
  <si>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</si>
  <si>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</si>
  <si>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</si>
  <si>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</si>
  <si>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</si>
  <si>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</si>
  <si>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</si>
  <si>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</si>
  <si>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</si>
  <si>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</si>
  <si>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</si>
  <si>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</si>
  <si>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</si>
  <si>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</si>
  <si>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</si>
  <si>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</si>
  <si>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</si>
  <si>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</si>
  <si>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</si>
  <si>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</si>
  <si>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</si>
  <si>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</si>
  <si>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</si>
  <si>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</si>
  <si>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</si>
  <si>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</si>
  <si>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</si>
  <si>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</si>
  <si>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</si>
  <si>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</si>
  <si>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</si>
  <si>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</si>
  <si>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</si>
  <si>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</si>
  <si>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</si>
  <si>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</si>
  <si>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</si>
  <si>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</si>
  <si>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</si>
  <si>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</si>
  <si>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</si>
  <si>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</si>
  <si>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</si>
  <si>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</si>
  <si>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</si>
  <si>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</si>
  <si>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</si>
  <si>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</si>
  <si>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</si>
  <si>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</si>
  <si>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</si>
  <si>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</si>
  <si>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</si>
  <si>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</si>
  <si>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</si>
  <si>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</si>
  <si>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</si>
  <si>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</si>
  <si>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</si>
  <si>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</si>
  <si>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</si>
  <si>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</si>
  <si>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</si>
  <si>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</si>
  <si>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</si>
  <si>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</si>
  <si>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</si>
  <si>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</si>
  <si>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</si>
  <si>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</si>
  <si>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</si>
  <si>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</si>
  <si>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</si>
  <si>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</si>
  <si>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</si>
  <si>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</si>
  <si>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</si>
  <si>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</si>
  <si>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</si>
  <si>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</si>
  <si>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</si>
  <si>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</si>
  <si>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</si>
  <si>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</si>
  <si>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</si>
  <si>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</si>
  <si>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</si>
  <si>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</si>
  <si>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</si>
  <si>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</si>
  <si>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</si>
  <si>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</si>
  <si>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</si>
  <si>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</si>
  <si>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</si>
  <si>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</si>
  <si>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</si>
  <si>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</si>
  <si>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</si>
  <si>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</si>
  <si>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</si>
  <si>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</si>
  <si>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</si>
  <si>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</si>
  <si>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</si>
  <si>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</si>
  <si>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</si>
  <si>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</si>
  <si>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</si>
  <si>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</si>
  <si>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</si>
  <si>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</si>
  <si>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</si>
  <si>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</si>
  <si>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</si>
  <si>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</si>
  <si>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</si>
  <si>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</si>
  <si>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</si>
  <si>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</si>
  <si>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</si>
  <si>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</si>
  <si>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</si>
  <si>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</si>
  <si>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</si>
  <si>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</si>
  <si>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</si>
  <si>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</si>
  <si>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</si>
  <si>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</si>
  <si>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</si>
  <si>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</si>
  <si>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</si>
  <si>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</si>
  <si>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</si>
  <si>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</si>
  <si>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</si>
  <si>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</si>
  <si>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</si>
  <si>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</si>
  <si>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</si>
  <si>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</si>
  <si>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</si>
  <si>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</si>
  <si>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</si>
  <si>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</si>
  <si>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</si>
  <si>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</si>
  <si>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</si>
  <si>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</si>
  <si>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</si>
  <si>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</si>
  <si>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</si>
  <si>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</si>
  <si>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</si>
  <si>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</si>
  <si>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</si>
  <si>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</si>
  <si>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</si>
  <si>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</si>
  <si>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</si>
  <si>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</si>
  <si>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</si>
  <si>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</si>
  <si>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</si>
  <si>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</si>
  <si>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</si>
  <si>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</si>
  <si>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</si>
  <si>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</si>
  <si>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</si>
  <si>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</si>
  <si>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</si>
  <si>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</si>
  <si>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</si>
  <si>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</si>
  <si>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</si>
  <si>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</si>
  <si>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</si>
  <si>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</si>
  <si>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</si>
  <si>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</si>
  <si>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</si>
  <si>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</si>
  <si>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</si>
  <si>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</si>
  <si>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</si>
  <si>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</si>
  <si>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</si>
  <si>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</si>
  <si>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</si>
  <si>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</si>
  <si>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</si>
  <si>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</si>
  <si>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</si>
  <si>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</si>
  <si>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</si>
  <si>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</si>
  <si>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</si>
  <si>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</si>
  <si>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</si>
  <si>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</si>
  <si>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</si>
  <si>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</si>
  <si>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</si>
  <si>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</si>
  <si>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</si>
  <si>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</si>
  <si>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</si>
  <si>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</si>
  <si>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</si>
  <si>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</si>
  <si>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</si>
  <si>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</si>
  <si>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</si>
  <si>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Fond Vysočiny - statistický přehled grantových programů v letech 2006 - 2009</t>
  </si>
  <si>
    <t>Počet stran: 4</t>
  </si>
  <si>
    <t>Souhrnný statistický přehled grantových programů za jednotlivé roky (2002 - 2009)</t>
  </si>
  <si>
    <t xml:space="preserve">Podrobné statistiky za grantové programy z let 2002 - 2005 jsou obsahem starších závěrečných zpráv FV. </t>
  </si>
  <si>
    <t>Příloha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</si>
</sst>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7" xfId="0" applyFill="1" applyBorder="1" applyAlignment="1">
      <alignment horizontal="center" vertical="top" textRotation="90" wrapText="1"/>
    </xf>
    <xf numFmtId="0" fontId="0" fillId="2" borderId="6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6" xfId="0" applyFont="1" applyFill="1" applyBorder="1" applyAlignment="1">
      <alignment horizontal="justify" vertical="center" textRotation="90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1">
      <selection activeCell="T31" sqref="T31"/>
    </sheetView>
  </sheetViews>
  <sheetFormatPr defaultColWidth="9.00390625" defaultRowHeight="12.75"/>
  <cols>
    <col min="1" max="1" width="3.75390625" style="32" customWidth="1"/>
    <col min="2" max="2" width="33.6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6.12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11.1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26" customWidth="1"/>
    <col min="18" max="18" width="9.125" style="20" customWidth="1"/>
    <col min="19" max="19" width="9.00390625" style="20" customWidth="1"/>
    <col min="20" max="16384" width="9.125" style="20" customWidth="1"/>
  </cols>
  <sheetData>
    <row r="1" spans="1:15" ht="18">
      <c r="A1" s="55" t="s">
        <v>257</v>
      </c>
      <c r="N1" s="60" t="s">
        <v>261</v>
      </c>
      <c r="O1" s="60"/>
    </row>
    <row r="2" spans="1:15" ht="15">
      <c r="A2" s="61"/>
      <c r="N2" s="60" t="s">
        <v>258</v>
      </c>
      <c r="O2" s="60"/>
    </row>
    <row r="3" spans="1:17" ht="12.75" customHeight="1">
      <c r="A3" s="2" t="s">
        <v>0</v>
      </c>
      <c r="B3" s="24" t="s">
        <v>18</v>
      </c>
      <c r="C3" s="91" t="s">
        <v>10</v>
      </c>
      <c r="D3" s="100" t="s">
        <v>3</v>
      </c>
      <c r="E3" s="101"/>
      <c r="F3" s="101"/>
      <c r="G3" s="102"/>
      <c r="H3" s="102"/>
      <c r="I3" s="103"/>
      <c r="J3" s="91" t="s">
        <v>12</v>
      </c>
      <c r="K3" s="88" t="s">
        <v>13</v>
      </c>
      <c r="L3" s="80" t="s">
        <v>9</v>
      </c>
      <c r="M3" s="91" t="s">
        <v>17</v>
      </c>
      <c r="N3" s="91" t="s">
        <v>16</v>
      </c>
      <c r="O3" s="80" t="s">
        <v>199</v>
      </c>
      <c r="P3" s="17" t="s">
        <v>14</v>
      </c>
      <c r="Q3" s="80" t="s">
        <v>11</v>
      </c>
    </row>
    <row r="4" spans="1:17" ht="12.75" customHeight="1">
      <c r="A4" s="23"/>
      <c r="B4" s="23" t="s">
        <v>38</v>
      </c>
      <c r="C4" s="92"/>
      <c r="D4" s="83" t="s">
        <v>2</v>
      </c>
      <c r="E4" s="85" t="s">
        <v>4</v>
      </c>
      <c r="F4" s="85" t="s">
        <v>5</v>
      </c>
      <c r="G4" s="83" t="s">
        <v>7</v>
      </c>
      <c r="H4" s="85" t="s">
        <v>6</v>
      </c>
      <c r="I4" s="86" t="s">
        <v>8</v>
      </c>
      <c r="J4" s="92"/>
      <c r="K4" s="89"/>
      <c r="L4" s="81"/>
      <c r="M4" s="92"/>
      <c r="N4" s="92"/>
      <c r="O4" s="81"/>
      <c r="P4" s="18" t="s">
        <v>15</v>
      </c>
      <c r="Q4" s="81"/>
    </row>
    <row r="5" spans="1:18" ht="50.25" customHeight="1">
      <c r="A5" s="33"/>
      <c r="B5" s="22" t="s">
        <v>1</v>
      </c>
      <c r="C5" s="93"/>
      <c r="D5" s="84"/>
      <c r="E5" s="84"/>
      <c r="F5" s="84"/>
      <c r="G5" s="84"/>
      <c r="H5" s="84"/>
      <c r="I5" s="87"/>
      <c r="J5" s="93"/>
      <c r="K5" s="90"/>
      <c r="L5" s="82"/>
      <c r="M5" s="93"/>
      <c r="N5" s="93"/>
      <c r="O5" s="82"/>
      <c r="P5" s="19"/>
      <c r="Q5" s="82"/>
      <c r="R5" s="5"/>
    </row>
    <row r="6" spans="1:17" s="74" customFormat="1" ht="12.75">
      <c r="A6" s="66" t="s">
        <v>24</v>
      </c>
      <c r="B6" s="64" t="s">
        <v>25</v>
      </c>
      <c r="C6" s="68">
        <v>1500000</v>
      </c>
      <c r="D6" s="71">
        <v>22</v>
      </c>
      <c r="E6" s="71">
        <v>22</v>
      </c>
      <c r="F6" s="67">
        <f aca="true" t="shared" si="0" ref="F6:F39">E6*100/D6</f>
        <v>100</v>
      </c>
      <c r="G6" s="71">
        <v>22</v>
      </c>
      <c r="H6" s="71">
        <v>0</v>
      </c>
      <c r="I6" s="67">
        <f aca="true" t="shared" si="1" ref="I6:I39">G6*100/D6</f>
        <v>100</v>
      </c>
      <c r="J6" s="72">
        <v>1199738</v>
      </c>
      <c r="K6" s="65">
        <v>1199738</v>
      </c>
      <c r="L6" s="69">
        <f aca="true" t="shared" si="2" ref="L6:L39">K6*100/J6</f>
        <v>100</v>
      </c>
      <c r="M6" s="65">
        <v>1457032</v>
      </c>
      <c r="N6" s="68">
        <f aca="true" t="shared" si="3" ref="N6:N39">K6+M6</f>
        <v>2656770</v>
      </c>
      <c r="O6" s="70">
        <f>M6/K6</f>
        <v>1.2144584901036726</v>
      </c>
      <c r="P6" s="68">
        <f aca="true" t="shared" si="4" ref="P6:P39">C6-K6</f>
        <v>300262</v>
      </c>
      <c r="Q6" s="73">
        <f aca="true" t="shared" si="5" ref="Q6:Q39">K6*100/C6</f>
        <v>79.98253333333334</v>
      </c>
    </row>
    <row r="7" spans="1:17" s="75" customFormat="1" ht="12.75">
      <c r="A7" s="66" t="s">
        <v>26</v>
      </c>
      <c r="B7" s="64" t="s">
        <v>27</v>
      </c>
      <c r="C7" s="68">
        <v>2000000</v>
      </c>
      <c r="D7" s="71">
        <v>21</v>
      </c>
      <c r="E7" s="71">
        <v>13</v>
      </c>
      <c r="F7" s="67">
        <f t="shared" si="0"/>
        <v>61.904761904761905</v>
      </c>
      <c r="G7" s="71">
        <v>20</v>
      </c>
      <c r="H7" s="71">
        <v>1</v>
      </c>
      <c r="I7" s="67">
        <f t="shared" si="1"/>
        <v>95.23809523809524</v>
      </c>
      <c r="J7" s="72">
        <v>2858702</v>
      </c>
      <c r="K7" s="65">
        <v>2000000</v>
      </c>
      <c r="L7" s="69">
        <f t="shared" si="2"/>
        <v>69.96182183382528</v>
      </c>
      <c r="M7" s="65">
        <v>2117102</v>
      </c>
      <c r="N7" s="68">
        <f t="shared" si="3"/>
        <v>4117102</v>
      </c>
      <c r="O7" s="70">
        <f aca="true" t="shared" si="6" ref="O7:O40">M7/K7</f>
        <v>1.058551</v>
      </c>
      <c r="P7" s="68">
        <f t="shared" si="4"/>
        <v>0</v>
      </c>
      <c r="Q7" s="73">
        <f t="shared" si="5"/>
        <v>100</v>
      </c>
    </row>
    <row r="8" spans="1:17" s="75" customFormat="1" ht="12.75">
      <c r="A8" s="66" t="s">
        <v>28</v>
      </c>
      <c r="B8" s="64" t="s">
        <v>29</v>
      </c>
      <c r="C8" s="68">
        <v>1500000</v>
      </c>
      <c r="D8" s="71">
        <v>29</v>
      </c>
      <c r="E8" s="71">
        <v>20</v>
      </c>
      <c r="F8" s="67">
        <f t="shared" si="0"/>
        <v>68.96551724137932</v>
      </c>
      <c r="G8" s="71">
        <v>22</v>
      </c>
      <c r="H8" s="71">
        <v>7</v>
      </c>
      <c r="I8" s="67">
        <f t="shared" si="1"/>
        <v>75.86206896551724</v>
      </c>
      <c r="J8" s="72">
        <v>1521820</v>
      </c>
      <c r="K8" s="65">
        <v>1092280</v>
      </c>
      <c r="L8" s="69">
        <f t="shared" si="2"/>
        <v>71.774585693446</v>
      </c>
      <c r="M8" s="65">
        <v>1090029</v>
      </c>
      <c r="N8" s="68">
        <f t="shared" si="3"/>
        <v>2182309</v>
      </c>
      <c r="O8" s="70">
        <f t="shared" si="6"/>
        <v>0.997939173105797</v>
      </c>
      <c r="P8" s="68">
        <f t="shared" si="4"/>
        <v>407720</v>
      </c>
      <c r="Q8" s="73">
        <f t="shared" si="5"/>
        <v>72.81866666666667</v>
      </c>
    </row>
    <row r="9" spans="1:17" s="75" customFormat="1" ht="12.75">
      <c r="A9" s="66" t="s">
        <v>30</v>
      </c>
      <c r="B9" s="64" t="s">
        <v>31</v>
      </c>
      <c r="C9" s="68">
        <v>2000000</v>
      </c>
      <c r="D9" s="71">
        <v>87</v>
      </c>
      <c r="E9" s="71">
        <v>56</v>
      </c>
      <c r="F9" s="67">
        <f t="shared" si="0"/>
        <v>64.36781609195403</v>
      </c>
      <c r="G9" s="71">
        <v>79</v>
      </c>
      <c r="H9" s="71">
        <v>8</v>
      </c>
      <c r="I9" s="67">
        <f t="shared" si="1"/>
        <v>90.80459770114942</v>
      </c>
      <c r="J9" s="72">
        <v>3035530</v>
      </c>
      <c r="K9" s="65">
        <v>1999270</v>
      </c>
      <c r="L9" s="69">
        <f t="shared" si="2"/>
        <v>65.86230411163784</v>
      </c>
      <c r="M9" s="65">
        <v>9526230</v>
      </c>
      <c r="N9" s="68">
        <f t="shared" si="3"/>
        <v>11525500</v>
      </c>
      <c r="O9" s="70">
        <f t="shared" si="6"/>
        <v>4.764854171772697</v>
      </c>
      <c r="P9" s="68">
        <f t="shared" si="4"/>
        <v>730</v>
      </c>
      <c r="Q9" s="73">
        <f t="shared" si="5"/>
        <v>99.9635</v>
      </c>
    </row>
    <row r="10" spans="1:17" s="74" customFormat="1" ht="12.75">
      <c r="A10" s="66" t="s">
        <v>32</v>
      </c>
      <c r="B10" s="64" t="s">
        <v>33</v>
      </c>
      <c r="C10" s="68">
        <v>950000</v>
      </c>
      <c r="D10" s="71">
        <v>93</v>
      </c>
      <c r="E10" s="71">
        <v>15</v>
      </c>
      <c r="F10" s="67">
        <f t="shared" si="0"/>
        <v>16.129032258064516</v>
      </c>
      <c r="G10" s="71">
        <v>76</v>
      </c>
      <c r="H10" s="71">
        <v>17</v>
      </c>
      <c r="I10" s="67">
        <f t="shared" si="1"/>
        <v>81.72043010752688</v>
      </c>
      <c r="J10" s="72">
        <v>3040597</v>
      </c>
      <c r="K10" s="65">
        <v>948423</v>
      </c>
      <c r="L10" s="69">
        <f t="shared" si="2"/>
        <v>31.191999465894362</v>
      </c>
      <c r="M10" s="65">
        <v>1132050</v>
      </c>
      <c r="N10" s="68">
        <f t="shared" si="3"/>
        <v>2080473</v>
      </c>
      <c r="O10" s="70">
        <f t="shared" si="6"/>
        <v>1.193612976488339</v>
      </c>
      <c r="P10" s="68">
        <f t="shared" si="4"/>
        <v>1577</v>
      </c>
      <c r="Q10" s="73">
        <f t="shared" si="5"/>
        <v>99.834</v>
      </c>
    </row>
    <row r="11" spans="1:17" s="75" customFormat="1" ht="12.75">
      <c r="A11" s="66" t="s">
        <v>34</v>
      </c>
      <c r="B11" s="64" t="s">
        <v>35</v>
      </c>
      <c r="C11" s="68">
        <v>1000000</v>
      </c>
      <c r="D11" s="71">
        <v>23</v>
      </c>
      <c r="E11" s="71">
        <v>10</v>
      </c>
      <c r="F11" s="67">
        <f t="shared" si="0"/>
        <v>43.47826086956522</v>
      </c>
      <c r="G11" s="71">
        <v>18</v>
      </c>
      <c r="H11" s="71">
        <v>5</v>
      </c>
      <c r="I11" s="67">
        <f t="shared" si="1"/>
        <v>78.26086956521739</v>
      </c>
      <c r="J11" s="72">
        <v>1647433</v>
      </c>
      <c r="K11" s="65">
        <v>1000000</v>
      </c>
      <c r="L11" s="69">
        <f t="shared" si="2"/>
        <v>60.7004958623507</v>
      </c>
      <c r="M11" s="65">
        <v>1054741</v>
      </c>
      <c r="N11" s="68">
        <f t="shared" si="3"/>
        <v>2054741</v>
      </c>
      <c r="O11" s="70">
        <f t="shared" si="6"/>
        <v>1.054741</v>
      </c>
      <c r="P11" s="68">
        <f t="shared" si="4"/>
        <v>0</v>
      </c>
      <c r="Q11" s="73">
        <f t="shared" si="5"/>
        <v>100</v>
      </c>
    </row>
    <row r="12" spans="1:17" s="75" customFormat="1" ht="12.75">
      <c r="A12" s="66" t="s">
        <v>36</v>
      </c>
      <c r="B12" s="64" t="s">
        <v>37</v>
      </c>
      <c r="C12" s="68">
        <v>2000000</v>
      </c>
      <c r="D12" s="71">
        <v>16</v>
      </c>
      <c r="E12" s="71">
        <v>14</v>
      </c>
      <c r="F12" s="67">
        <f t="shared" si="0"/>
        <v>87.5</v>
      </c>
      <c r="G12" s="71">
        <v>14</v>
      </c>
      <c r="H12" s="71">
        <v>2</v>
      </c>
      <c r="I12" s="67">
        <f t="shared" si="1"/>
        <v>87.5</v>
      </c>
      <c r="J12" s="72">
        <v>1150600</v>
      </c>
      <c r="K12" s="65">
        <v>1075900</v>
      </c>
      <c r="L12" s="69">
        <f t="shared" si="2"/>
        <v>93.50773509473318</v>
      </c>
      <c r="M12" s="65">
        <v>1166899</v>
      </c>
      <c r="N12" s="68">
        <f t="shared" si="3"/>
        <v>2242799</v>
      </c>
      <c r="O12" s="70">
        <f t="shared" si="6"/>
        <v>1.0845794218793567</v>
      </c>
      <c r="P12" s="68">
        <f t="shared" si="4"/>
        <v>924100</v>
      </c>
      <c r="Q12" s="73">
        <f t="shared" si="5"/>
        <v>53.795</v>
      </c>
    </row>
    <row r="13" spans="1:17" s="36" customFormat="1" ht="12.75">
      <c r="A13" s="1" t="s">
        <v>39</v>
      </c>
      <c r="B13" s="1" t="s">
        <v>40</v>
      </c>
      <c r="C13" s="13">
        <v>2200000</v>
      </c>
      <c r="D13" s="3">
        <v>90</v>
      </c>
      <c r="E13" s="3">
        <v>41</v>
      </c>
      <c r="F13" s="9">
        <f t="shared" si="0"/>
        <v>45.55555555555556</v>
      </c>
      <c r="G13" s="3">
        <v>77</v>
      </c>
      <c r="H13" s="3">
        <v>13</v>
      </c>
      <c r="I13" s="9">
        <f t="shared" si="1"/>
        <v>85.55555555555556</v>
      </c>
      <c r="J13" s="13">
        <v>4583158</v>
      </c>
      <c r="K13" s="13">
        <v>2200000</v>
      </c>
      <c r="L13" s="29">
        <f t="shared" si="2"/>
        <v>48.001836288428194</v>
      </c>
      <c r="M13" s="13">
        <v>3156070</v>
      </c>
      <c r="N13" s="13">
        <f t="shared" si="3"/>
        <v>5356070</v>
      </c>
      <c r="O13" s="41">
        <f t="shared" si="6"/>
        <v>1.4345772727272728</v>
      </c>
      <c r="P13" s="13">
        <f t="shared" si="4"/>
        <v>0</v>
      </c>
      <c r="Q13" s="25">
        <f t="shared" si="5"/>
        <v>100</v>
      </c>
    </row>
    <row r="14" spans="1:17" s="36" customFormat="1" ht="12.75">
      <c r="A14" s="1" t="s">
        <v>41</v>
      </c>
      <c r="B14" s="1" t="s">
        <v>42</v>
      </c>
      <c r="C14" s="13">
        <v>3000000</v>
      </c>
      <c r="D14" s="3">
        <v>158</v>
      </c>
      <c r="E14" s="3">
        <v>66</v>
      </c>
      <c r="F14" s="9">
        <f t="shared" si="0"/>
        <v>41.77215189873418</v>
      </c>
      <c r="G14" s="3">
        <v>139</v>
      </c>
      <c r="H14" s="3">
        <v>19</v>
      </c>
      <c r="I14" s="9">
        <f t="shared" si="1"/>
        <v>87.9746835443038</v>
      </c>
      <c r="J14" s="13">
        <v>8224538</v>
      </c>
      <c r="K14" s="13">
        <v>2999999</v>
      </c>
      <c r="L14" s="29">
        <f t="shared" si="2"/>
        <v>36.476200851646624</v>
      </c>
      <c r="M14" s="13">
        <v>11771199</v>
      </c>
      <c r="N14" s="13">
        <f t="shared" si="3"/>
        <v>14771198</v>
      </c>
      <c r="O14" s="41">
        <f t="shared" si="6"/>
        <v>3.923734307911436</v>
      </c>
      <c r="P14" s="13">
        <f t="shared" si="4"/>
        <v>1</v>
      </c>
      <c r="Q14" s="25">
        <f t="shared" si="5"/>
        <v>99.99996666666667</v>
      </c>
    </row>
    <row r="15" spans="1:17" s="36" customFormat="1" ht="12.75">
      <c r="A15" s="1" t="s">
        <v>43</v>
      </c>
      <c r="B15" s="1" t="s">
        <v>44</v>
      </c>
      <c r="C15" s="13">
        <v>1000000</v>
      </c>
      <c r="D15" s="3">
        <v>32</v>
      </c>
      <c r="E15" s="3">
        <v>21</v>
      </c>
      <c r="F15" s="9">
        <f t="shared" si="0"/>
        <v>65.625</v>
      </c>
      <c r="G15" s="3">
        <v>30</v>
      </c>
      <c r="H15" s="3">
        <v>2</v>
      </c>
      <c r="I15" s="9">
        <f t="shared" si="1"/>
        <v>93.75</v>
      </c>
      <c r="J15" s="13">
        <v>1482706</v>
      </c>
      <c r="K15" s="13">
        <v>999746</v>
      </c>
      <c r="L15" s="29">
        <f t="shared" si="2"/>
        <v>67.42712311139228</v>
      </c>
      <c r="M15" s="13">
        <v>1034213</v>
      </c>
      <c r="N15" s="13">
        <f t="shared" si="3"/>
        <v>2033959</v>
      </c>
      <c r="O15" s="41">
        <f t="shared" si="6"/>
        <v>1.034475756842238</v>
      </c>
      <c r="P15" s="13">
        <f t="shared" si="4"/>
        <v>254</v>
      </c>
      <c r="Q15" s="25">
        <f t="shared" si="5"/>
        <v>99.9746</v>
      </c>
    </row>
    <row r="16" spans="1:17" s="36" customFormat="1" ht="12.75">
      <c r="A16" s="1" t="s">
        <v>45</v>
      </c>
      <c r="B16" s="1" t="s">
        <v>46</v>
      </c>
      <c r="C16" s="13">
        <v>1538000</v>
      </c>
      <c r="D16" s="3">
        <v>227</v>
      </c>
      <c r="E16" s="3">
        <v>74</v>
      </c>
      <c r="F16" s="9">
        <f t="shared" si="0"/>
        <v>32.59911894273128</v>
      </c>
      <c r="G16" s="3">
        <v>188</v>
      </c>
      <c r="H16" s="3">
        <v>39</v>
      </c>
      <c r="I16" s="9">
        <f t="shared" si="1"/>
        <v>82.81938325991189</v>
      </c>
      <c r="J16" s="13">
        <v>4444917</v>
      </c>
      <c r="K16" s="13">
        <v>1534864</v>
      </c>
      <c r="L16" s="29">
        <f t="shared" si="2"/>
        <v>34.53076851603753</v>
      </c>
      <c r="M16" s="13">
        <v>3074146</v>
      </c>
      <c r="N16" s="13">
        <f t="shared" si="3"/>
        <v>4609010</v>
      </c>
      <c r="O16" s="41">
        <f t="shared" si="6"/>
        <v>2.00287843092287</v>
      </c>
      <c r="P16" s="13">
        <f t="shared" si="4"/>
        <v>3136</v>
      </c>
      <c r="Q16" s="25">
        <f t="shared" si="5"/>
        <v>99.7960988296489</v>
      </c>
    </row>
    <row r="17" spans="1:17" s="36" customFormat="1" ht="12.75">
      <c r="A17" s="1" t="s">
        <v>47</v>
      </c>
      <c r="B17" s="1" t="s">
        <v>53</v>
      </c>
      <c r="C17" s="13">
        <v>2119000</v>
      </c>
      <c r="D17" s="3">
        <v>28</v>
      </c>
      <c r="E17" s="3">
        <v>20</v>
      </c>
      <c r="F17" s="9">
        <f t="shared" si="0"/>
        <v>71.42857142857143</v>
      </c>
      <c r="G17" s="3">
        <v>23</v>
      </c>
      <c r="H17" s="3">
        <v>5</v>
      </c>
      <c r="I17" s="9">
        <f t="shared" si="1"/>
        <v>82.14285714285714</v>
      </c>
      <c r="J17" s="13">
        <v>2856673</v>
      </c>
      <c r="K17" s="13">
        <v>2119000</v>
      </c>
      <c r="L17" s="29">
        <f t="shared" si="2"/>
        <v>74.1771984402835</v>
      </c>
      <c r="M17" s="13">
        <v>2400266</v>
      </c>
      <c r="N17" s="13">
        <f t="shared" si="3"/>
        <v>4519266</v>
      </c>
      <c r="O17" s="41">
        <f t="shared" si="6"/>
        <v>1.1327352524775838</v>
      </c>
      <c r="P17" s="13">
        <f t="shared" si="4"/>
        <v>0</v>
      </c>
      <c r="Q17" s="25">
        <f t="shared" si="5"/>
        <v>100</v>
      </c>
    </row>
    <row r="18" spans="1:17" s="36" customFormat="1" ht="12.75">
      <c r="A18" s="1" t="s">
        <v>48</v>
      </c>
      <c r="B18" s="1" t="s">
        <v>54</v>
      </c>
      <c r="C18" s="13">
        <v>6500000</v>
      </c>
      <c r="D18" s="3">
        <v>42</v>
      </c>
      <c r="E18" s="3">
        <v>34</v>
      </c>
      <c r="F18" s="9">
        <f t="shared" si="0"/>
        <v>80.95238095238095</v>
      </c>
      <c r="G18" s="3">
        <v>40</v>
      </c>
      <c r="H18" s="3">
        <v>2</v>
      </c>
      <c r="I18" s="9">
        <f t="shared" si="1"/>
        <v>95.23809523809524</v>
      </c>
      <c r="J18" s="13">
        <v>9332528</v>
      </c>
      <c r="K18" s="13">
        <v>6500000</v>
      </c>
      <c r="L18" s="29">
        <f t="shared" si="2"/>
        <v>69.64886684508207</v>
      </c>
      <c r="M18" s="13">
        <v>9109442</v>
      </c>
      <c r="N18" s="13">
        <f t="shared" si="3"/>
        <v>15609442</v>
      </c>
      <c r="O18" s="41">
        <f t="shared" si="6"/>
        <v>1.4014526153846154</v>
      </c>
      <c r="P18" s="13">
        <f t="shared" si="4"/>
        <v>0</v>
      </c>
      <c r="Q18" s="25">
        <f t="shared" si="5"/>
        <v>100</v>
      </c>
    </row>
    <row r="19" spans="1:17" s="36" customFormat="1" ht="12.75">
      <c r="A19" s="1" t="s">
        <v>49</v>
      </c>
      <c r="B19" s="1" t="s">
        <v>55</v>
      </c>
      <c r="C19" s="13">
        <v>4000000</v>
      </c>
      <c r="D19" s="3">
        <v>27</v>
      </c>
      <c r="E19" s="3">
        <v>22</v>
      </c>
      <c r="F19" s="9">
        <f t="shared" si="0"/>
        <v>81.48148148148148</v>
      </c>
      <c r="G19" s="3">
        <v>22</v>
      </c>
      <c r="H19" s="3">
        <v>5</v>
      </c>
      <c r="I19" s="9">
        <f t="shared" si="1"/>
        <v>81.48148148148148</v>
      </c>
      <c r="J19" s="13">
        <v>4538930</v>
      </c>
      <c r="K19" s="13">
        <v>3624930</v>
      </c>
      <c r="L19" s="29">
        <f t="shared" si="2"/>
        <v>79.86309548726241</v>
      </c>
      <c r="M19" s="13">
        <v>8875998</v>
      </c>
      <c r="N19" s="13">
        <f t="shared" si="3"/>
        <v>12500928</v>
      </c>
      <c r="O19" s="41">
        <f t="shared" si="6"/>
        <v>2.448598455694317</v>
      </c>
      <c r="P19" s="13">
        <f t="shared" si="4"/>
        <v>375070</v>
      </c>
      <c r="Q19" s="25">
        <f t="shared" si="5"/>
        <v>90.62325</v>
      </c>
    </row>
    <row r="20" spans="1:17" s="36" customFormat="1" ht="12.75">
      <c r="A20" s="1" t="s">
        <v>50</v>
      </c>
      <c r="B20" s="1" t="s">
        <v>56</v>
      </c>
      <c r="C20" s="13">
        <v>2000000</v>
      </c>
      <c r="D20" s="3">
        <v>38</v>
      </c>
      <c r="E20" s="3">
        <v>15</v>
      </c>
      <c r="F20" s="9">
        <f t="shared" si="0"/>
        <v>39.473684210526315</v>
      </c>
      <c r="G20" s="3">
        <v>26</v>
      </c>
      <c r="H20" s="3">
        <v>12</v>
      </c>
      <c r="I20" s="9">
        <f t="shared" si="1"/>
        <v>68.42105263157895</v>
      </c>
      <c r="J20" s="13">
        <v>4838327</v>
      </c>
      <c r="K20" s="13">
        <v>2000000</v>
      </c>
      <c r="L20" s="29">
        <f t="shared" si="2"/>
        <v>41.33660250743697</v>
      </c>
      <c r="M20" s="13">
        <v>3376533</v>
      </c>
      <c r="N20" s="13">
        <f t="shared" si="3"/>
        <v>5376533</v>
      </c>
      <c r="O20" s="41">
        <f t="shared" si="6"/>
        <v>1.6882665</v>
      </c>
      <c r="P20" s="13">
        <f t="shared" si="4"/>
        <v>0</v>
      </c>
      <c r="Q20" s="25">
        <f t="shared" si="5"/>
        <v>100</v>
      </c>
    </row>
    <row r="21" spans="1:17" s="36" customFormat="1" ht="12.75">
      <c r="A21" s="1" t="s">
        <v>51</v>
      </c>
      <c r="B21" s="1" t="s">
        <v>57</v>
      </c>
      <c r="C21" s="13">
        <v>1500000</v>
      </c>
      <c r="D21" s="3">
        <v>24</v>
      </c>
      <c r="E21" s="3">
        <v>13</v>
      </c>
      <c r="F21" s="9">
        <f t="shared" si="0"/>
        <v>54.166666666666664</v>
      </c>
      <c r="G21" s="3">
        <v>22</v>
      </c>
      <c r="H21" s="3">
        <v>2</v>
      </c>
      <c r="I21" s="9">
        <f t="shared" si="1"/>
        <v>91.66666666666667</v>
      </c>
      <c r="J21" s="13">
        <v>2594928</v>
      </c>
      <c r="K21" s="13">
        <v>1500000</v>
      </c>
      <c r="L21" s="29">
        <f t="shared" si="2"/>
        <v>57.805072048241804</v>
      </c>
      <c r="M21" s="13">
        <v>1418605</v>
      </c>
      <c r="N21" s="13">
        <f t="shared" si="3"/>
        <v>2918605</v>
      </c>
      <c r="O21" s="41">
        <f t="shared" si="6"/>
        <v>0.9457366666666667</v>
      </c>
      <c r="P21" s="13">
        <f t="shared" si="4"/>
        <v>0</v>
      </c>
      <c r="Q21" s="25">
        <f t="shared" si="5"/>
        <v>100</v>
      </c>
    </row>
    <row r="22" spans="1:17" s="36" customFormat="1" ht="12.75">
      <c r="A22" s="1" t="s">
        <v>52</v>
      </c>
      <c r="B22" s="1" t="s">
        <v>58</v>
      </c>
      <c r="C22" s="13">
        <v>5500000</v>
      </c>
      <c r="D22" s="3">
        <v>73</v>
      </c>
      <c r="E22" s="3">
        <v>25</v>
      </c>
      <c r="F22" s="9">
        <f t="shared" si="0"/>
        <v>34.24657534246575</v>
      </c>
      <c r="G22" s="3">
        <v>62</v>
      </c>
      <c r="H22" s="3">
        <v>11</v>
      </c>
      <c r="I22" s="9">
        <f t="shared" si="1"/>
        <v>84.93150684931507</v>
      </c>
      <c r="J22" s="13">
        <v>11961403</v>
      </c>
      <c r="K22" s="13">
        <v>5499252</v>
      </c>
      <c r="L22" s="29">
        <f t="shared" si="2"/>
        <v>45.974974674793586</v>
      </c>
      <c r="M22" s="13">
        <v>8904769</v>
      </c>
      <c r="N22" s="13">
        <f t="shared" si="3"/>
        <v>14404021</v>
      </c>
      <c r="O22" s="41">
        <f t="shared" si="6"/>
        <v>1.6192691296925472</v>
      </c>
      <c r="P22" s="13">
        <f t="shared" si="4"/>
        <v>748</v>
      </c>
      <c r="Q22" s="29">
        <f t="shared" si="5"/>
        <v>99.9864</v>
      </c>
    </row>
    <row r="23" spans="1:17" s="36" customFormat="1" ht="12.75">
      <c r="A23" s="1" t="s">
        <v>59</v>
      </c>
      <c r="B23" s="1" t="s">
        <v>61</v>
      </c>
      <c r="C23" s="13">
        <v>2500000</v>
      </c>
      <c r="D23" s="3">
        <v>13</v>
      </c>
      <c r="E23" s="3">
        <v>11</v>
      </c>
      <c r="F23" s="9">
        <f t="shared" si="0"/>
        <v>84.61538461538461</v>
      </c>
      <c r="G23" s="3">
        <v>12</v>
      </c>
      <c r="H23" s="3">
        <v>1</v>
      </c>
      <c r="I23" s="9">
        <f t="shared" si="1"/>
        <v>92.3076923076923</v>
      </c>
      <c r="J23" s="13">
        <v>1412251</v>
      </c>
      <c r="K23" s="13">
        <v>1241378</v>
      </c>
      <c r="L23" s="29">
        <f t="shared" si="2"/>
        <v>87.90066355060114</v>
      </c>
      <c r="M23" s="13">
        <v>2504518</v>
      </c>
      <c r="N23" s="13">
        <f t="shared" si="3"/>
        <v>3745896</v>
      </c>
      <c r="O23" s="41">
        <f t="shared" si="6"/>
        <v>2.017530518504436</v>
      </c>
      <c r="P23" s="13">
        <f t="shared" si="4"/>
        <v>1258622</v>
      </c>
      <c r="Q23" s="29">
        <f t="shared" si="5"/>
        <v>49.65512</v>
      </c>
    </row>
    <row r="24" spans="1:17" s="36" customFormat="1" ht="12.75">
      <c r="A24" s="1" t="s">
        <v>60</v>
      </c>
      <c r="B24" s="1" t="s">
        <v>62</v>
      </c>
      <c r="C24" s="13">
        <v>5500000</v>
      </c>
      <c r="D24" s="3">
        <v>122</v>
      </c>
      <c r="E24" s="3">
        <v>40</v>
      </c>
      <c r="F24" s="9">
        <f t="shared" si="0"/>
        <v>32.78688524590164</v>
      </c>
      <c r="G24" s="3">
        <v>88</v>
      </c>
      <c r="H24" s="3">
        <v>34</v>
      </c>
      <c r="I24" s="9">
        <f t="shared" si="1"/>
        <v>72.1311475409836</v>
      </c>
      <c r="J24" s="13">
        <v>15873006</v>
      </c>
      <c r="K24" s="13">
        <v>5497642</v>
      </c>
      <c r="L24" s="29">
        <f t="shared" si="2"/>
        <v>34.63516614307334</v>
      </c>
      <c r="M24" s="13">
        <v>10247074</v>
      </c>
      <c r="N24" s="13">
        <f t="shared" si="3"/>
        <v>15744716</v>
      </c>
      <c r="O24" s="41">
        <f t="shared" si="6"/>
        <v>1.8639034698876356</v>
      </c>
      <c r="P24" s="13">
        <f t="shared" si="4"/>
        <v>2358</v>
      </c>
      <c r="Q24" s="29">
        <f t="shared" si="5"/>
        <v>99.95712727272728</v>
      </c>
    </row>
    <row r="25" spans="1:17" s="36" customFormat="1" ht="12.75">
      <c r="A25" s="1" t="s">
        <v>63</v>
      </c>
      <c r="B25" s="1" t="s">
        <v>68</v>
      </c>
      <c r="C25" s="13">
        <v>2500000</v>
      </c>
      <c r="D25" s="3">
        <v>36</v>
      </c>
      <c r="E25" s="3">
        <v>29</v>
      </c>
      <c r="F25" s="9">
        <f t="shared" si="0"/>
        <v>80.55555555555556</v>
      </c>
      <c r="G25" s="3">
        <v>32</v>
      </c>
      <c r="H25" s="3">
        <v>4</v>
      </c>
      <c r="I25" s="9">
        <f t="shared" si="1"/>
        <v>88.88888888888889</v>
      </c>
      <c r="J25" s="13">
        <v>3034093</v>
      </c>
      <c r="K25" s="13">
        <v>2500000</v>
      </c>
      <c r="L25" s="29">
        <f t="shared" si="2"/>
        <v>82.39694696240359</v>
      </c>
      <c r="M25" s="13">
        <v>3858566</v>
      </c>
      <c r="N25" s="13">
        <f t="shared" si="3"/>
        <v>6358566</v>
      </c>
      <c r="O25" s="41">
        <f t="shared" si="6"/>
        <v>1.5434264</v>
      </c>
      <c r="P25" s="13">
        <f t="shared" si="4"/>
        <v>0</v>
      </c>
      <c r="Q25" s="29">
        <f t="shared" si="5"/>
        <v>100</v>
      </c>
    </row>
    <row r="26" spans="1:17" s="36" customFormat="1" ht="12.75">
      <c r="A26" s="1" t="s">
        <v>64</v>
      </c>
      <c r="B26" s="1" t="s">
        <v>69</v>
      </c>
      <c r="C26" s="13">
        <v>1750000</v>
      </c>
      <c r="D26" s="3">
        <v>12</v>
      </c>
      <c r="E26" s="3">
        <v>6</v>
      </c>
      <c r="F26" s="9">
        <f t="shared" si="0"/>
        <v>50</v>
      </c>
      <c r="G26" s="3">
        <v>11</v>
      </c>
      <c r="H26" s="3">
        <v>1</v>
      </c>
      <c r="I26" s="9">
        <f t="shared" si="1"/>
        <v>91.66666666666667</v>
      </c>
      <c r="J26" s="13">
        <v>3043080</v>
      </c>
      <c r="K26" s="13">
        <v>1566600</v>
      </c>
      <c r="L26" s="29">
        <f t="shared" si="2"/>
        <v>51.48073662210655</v>
      </c>
      <c r="M26" s="13">
        <v>1302400</v>
      </c>
      <c r="N26" s="13">
        <f t="shared" si="3"/>
        <v>2869000</v>
      </c>
      <c r="O26" s="41">
        <f t="shared" si="6"/>
        <v>0.8313545257244989</v>
      </c>
      <c r="P26" s="13">
        <f t="shared" si="4"/>
        <v>183400</v>
      </c>
      <c r="Q26" s="29">
        <f t="shared" si="5"/>
        <v>89.52</v>
      </c>
    </row>
    <row r="27" spans="1:17" s="36" customFormat="1" ht="12.75">
      <c r="A27" s="1" t="s">
        <v>65</v>
      </c>
      <c r="B27" s="1" t="s">
        <v>70</v>
      </c>
      <c r="C27" s="13">
        <v>1500000</v>
      </c>
      <c r="D27" s="3">
        <v>15</v>
      </c>
      <c r="E27" s="3">
        <v>11</v>
      </c>
      <c r="F27" s="9">
        <f t="shared" si="0"/>
        <v>73.33333333333333</v>
      </c>
      <c r="G27" s="3">
        <v>11</v>
      </c>
      <c r="H27" s="3">
        <v>4</v>
      </c>
      <c r="I27" s="9">
        <f t="shared" si="1"/>
        <v>73.33333333333333</v>
      </c>
      <c r="J27" s="13">
        <v>1434556</v>
      </c>
      <c r="K27" s="13">
        <v>1022600</v>
      </c>
      <c r="L27" s="29">
        <f t="shared" si="2"/>
        <v>71.2833796659036</v>
      </c>
      <c r="M27" s="13">
        <v>1509853</v>
      </c>
      <c r="N27" s="13">
        <f t="shared" si="3"/>
        <v>2532453</v>
      </c>
      <c r="O27" s="41">
        <f t="shared" si="6"/>
        <v>1.4764844513983963</v>
      </c>
      <c r="P27" s="13">
        <f t="shared" si="4"/>
        <v>477400</v>
      </c>
      <c r="Q27" s="29">
        <f t="shared" si="5"/>
        <v>68.17333333333333</v>
      </c>
    </row>
    <row r="28" spans="1:17" s="36" customFormat="1" ht="12.75">
      <c r="A28" s="1" t="s">
        <v>66</v>
      </c>
      <c r="B28" s="1" t="s">
        <v>71</v>
      </c>
      <c r="C28" s="13">
        <v>2000000</v>
      </c>
      <c r="D28" s="3">
        <v>42</v>
      </c>
      <c r="E28" s="3">
        <v>30</v>
      </c>
      <c r="F28" s="9">
        <f t="shared" si="0"/>
        <v>71.42857142857143</v>
      </c>
      <c r="G28" s="3">
        <v>35</v>
      </c>
      <c r="H28" s="3">
        <v>7</v>
      </c>
      <c r="I28" s="9">
        <f t="shared" si="1"/>
        <v>83.33333333333333</v>
      </c>
      <c r="J28" s="13">
        <v>2778851</v>
      </c>
      <c r="K28" s="13">
        <v>1964451</v>
      </c>
      <c r="L28" s="29">
        <f t="shared" si="2"/>
        <v>70.69292308223794</v>
      </c>
      <c r="M28" s="13">
        <v>3705187</v>
      </c>
      <c r="N28" s="13">
        <f t="shared" si="3"/>
        <v>5669638</v>
      </c>
      <c r="O28" s="41">
        <f t="shared" si="6"/>
        <v>1.8861183098993053</v>
      </c>
      <c r="P28" s="13">
        <f t="shared" si="4"/>
        <v>35549</v>
      </c>
      <c r="Q28" s="29">
        <f t="shared" si="5"/>
        <v>98.22255</v>
      </c>
    </row>
    <row r="29" spans="1:17" s="36" customFormat="1" ht="12.75">
      <c r="A29" s="1" t="s">
        <v>67</v>
      </c>
      <c r="B29" s="1" t="s">
        <v>72</v>
      </c>
      <c r="C29" s="13">
        <v>2000000</v>
      </c>
      <c r="D29" s="3">
        <v>15</v>
      </c>
      <c r="E29" s="3">
        <v>14</v>
      </c>
      <c r="F29" s="9">
        <f t="shared" si="0"/>
        <v>93.33333333333333</v>
      </c>
      <c r="G29" s="3">
        <v>14</v>
      </c>
      <c r="H29" s="3">
        <v>1</v>
      </c>
      <c r="I29" s="9">
        <f t="shared" si="1"/>
        <v>93.33333333333333</v>
      </c>
      <c r="J29" s="13">
        <v>771345</v>
      </c>
      <c r="K29" s="13">
        <v>703725</v>
      </c>
      <c r="L29" s="29">
        <f t="shared" si="2"/>
        <v>91.23349473970791</v>
      </c>
      <c r="M29" s="13">
        <v>1984369</v>
      </c>
      <c r="N29" s="13">
        <f t="shared" si="3"/>
        <v>2688094</v>
      </c>
      <c r="O29" s="41">
        <f t="shared" si="6"/>
        <v>2.8198074531954953</v>
      </c>
      <c r="P29" s="13">
        <f t="shared" si="4"/>
        <v>1296275</v>
      </c>
      <c r="Q29" s="29">
        <f t="shared" si="5"/>
        <v>35.18625</v>
      </c>
    </row>
    <row r="30" spans="1:17" s="36" customFormat="1" ht="12.75">
      <c r="A30" s="1" t="s">
        <v>73</v>
      </c>
      <c r="B30" s="1" t="s">
        <v>76</v>
      </c>
      <c r="C30" s="13">
        <v>1500000</v>
      </c>
      <c r="D30" s="3">
        <v>18</v>
      </c>
      <c r="E30" s="3">
        <v>18</v>
      </c>
      <c r="F30" s="9">
        <f t="shared" si="0"/>
        <v>100</v>
      </c>
      <c r="G30" s="3">
        <v>18</v>
      </c>
      <c r="H30" s="3">
        <v>0</v>
      </c>
      <c r="I30" s="9">
        <f t="shared" si="1"/>
        <v>100</v>
      </c>
      <c r="J30" s="13">
        <v>1327704</v>
      </c>
      <c r="K30" s="13">
        <v>1327704</v>
      </c>
      <c r="L30" s="29">
        <f t="shared" si="2"/>
        <v>100</v>
      </c>
      <c r="M30" s="13">
        <v>941437</v>
      </c>
      <c r="N30" s="13">
        <f t="shared" si="3"/>
        <v>2269141</v>
      </c>
      <c r="O30" s="41">
        <f t="shared" si="6"/>
        <v>0.7090714496604665</v>
      </c>
      <c r="P30" s="13">
        <f t="shared" si="4"/>
        <v>172296</v>
      </c>
      <c r="Q30" s="29">
        <f t="shared" si="5"/>
        <v>88.5136</v>
      </c>
    </row>
    <row r="31" spans="1:17" s="36" customFormat="1" ht="12.75">
      <c r="A31" s="1" t="s">
        <v>74</v>
      </c>
      <c r="B31" s="1" t="s">
        <v>77</v>
      </c>
      <c r="C31" s="13">
        <v>1500000</v>
      </c>
      <c r="D31" s="3">
        <v>11</v>
      </c>
      <c r="E31" s="3">
        <v>11</v>
      </c>
      <c r="F31" s="9">
        <f t="shared" si="0"/>
        <v>100</v>
      </c>
      <c r="G31" s="3">
        <v>11</v>
      </c>
      <c r="H31" s="3">
        <v>0</v>
      </c>
      <c r="I31" s="9">
        <f t="shared" si="1"/>
        <v>100</v>
      </c>
      <c r="J31" s="13">
        <v>1247881</v>
      </c>
      <c r="K31" s="13">
        <v>1173481</v>
      </c>
      <c r="L31" s="29">
        <f t="shared" si="2"/>
        <v>94.0378930362751</v>
      </c>
      <c r="M31" s="13">
        <v>1086094</v>
      </c>
      <c r="N31" s="13">
        <f t="shared" si="3"/>
        <v>2259575</v>
      </c>
      <c r="O31" s="41">
        <f t="shared" si="6"/>
        <v>0.9255318151721247</v>
      </c>
      <c r="P31" s="13">
        <f t="shared" si="4"/>
        <v>326519</v>
      </c>
      <c r="Q31" s="29">
        <f t="shared" si="5"/>
        <v>78.23206666666667</v>
      </c>
    </row>
    <row r="32" spans="1:17" s="36" customFormat="1" ht="12.75">
      <c r="A32" s="1" t="s">
        <v>75</v>
      </c>
      <c r="B32" s="1" t="s">
        <v>78</v>
      </c>
      <c r="C32" s="13">
        <v>1750000</v>
      </c>
      <c r="D32" s="3">
        <v>37</v>
      </c>
      <c r="E32" s="3">
        <v>25</v>
      </c>
      <c r="F32" s="9">
        <f t="shared" si="0"/>
        <v>67.56756756756756</v>
      </c>
      <c r="G32" s="3">
        <v>26</v>
      </c>
      <c r="H32" s="3">
        <v>11</v>
      </c>
      <c r="I32" s="9">
        <f t="shared" si="1"/>
        <v>70.27027027027027</v>
      </c>
      <c r="J32" s="13">
        <v>2430896</v>
      </c>
      <c r="K32" s="13">
        <v>1602896</v>
      </c>
      <c r="L32" s="29">
        <f t="shared" si="2"/>
        <v>65.93848523342834</v>
      </c>
      <c r="M32" s="13">
        <v>2117823</v>
      </c>
      <c r="N32" s="13">
        <f t="shared" si="3"/>
        <v>3720719</v>
      </c>
      <c r="O32" s="41">
        <f t="shared" si="6"/>
        <v>1.3212479162715485</v>
      </c>
      <c r="P32" s="13">
        <f t="shared" si="4"/>
        <v>147104</v>
      </c>
      <c r="Q32" s="29">
        <f t="shared" si="5"/>
        <v>91.59405714285714</v>
      </c>
    </row>
    <row r="33" spans="1:17" s="36" customFormat="1" ht="12.75">
      <c r="A33" s="1" t="s">
        <v>81</v>
      </c>
      <c r="B33" s="1" t="s">
        <v>88</v>
      </c>
      <c r="C33" s="13">
        <v>1290000</v>
      </c>
      <c r="D33" s="3">
        <v>64</v>
      </c>
      <c r="E33" s="3">
        <v>27</v>
      </c>
      <c r="F33" s="9">
        <f t="shared" si="0"/>
        <v>42.1875</v>
      </c>
      <c r="G33" s="3">
        <v>56</v>
      </c>
      <c r="H33" s="3">
        <v>8</v>
      </c>
      <c r="I33" s="9">
        <f t="shared" si="1"/>
        <v>87.5</v>
      </c>
      <c r="J33" s="13">
        <v>3069012</v>
      </c>
      <c r="K33" s="13">
        <v>1195364</v>
      </c>
      <c r="L33" s="29">
        <f t="shared" si="2"/>
        <v>38.9494729900046</v>
      </c>
      <c r="M33" s="13">
        <v>1386920</v>
      </c>
      <c r="N33" s="13">
        <f t="shared" si="3"/>
        <v>2582284</v>
      </c>
      <c r="O33" s="41">
        <f t="shared" si="6"/>
        <v>1.1602490956729499</v>
      </c>
      <c r="P33" s="13">
        <f t="shared" si="4"/>
        <v>94636</v>
      </c>
      <c r="Q33" s="29">
        <f t="shared" si="5"/>
        <v>92.66387596899224</v>
      </c>
    </row>
    <row r="34" spans="1:17" s="36" customFormat="1" ht="12.75">
      <c r="A34" s="1" t="s">
        <v>82</v>
      </c>
      <c r="B34" s="1" t="s">
        <v>89</v>
      </c>
      <c r="C34" s="13">
        <v>1000000</v>
      </c>
      <c r="D34" s="3">
        <v>22</v>
      </c>
      <c r="E34" s="3">
        <v>10</v>
      </c>
      <c r="F34" s="9">
        <f t="shared" si="0"/>
        <v>45.45454545454545</v>
      </c>
      <c r="G34" s="3">
        <v>17</v>
      </c>
      <c r="H34" s="3">
        <v>5</v>
      </c>
      <c r="I34" s="9">
        <f t="shared" si="1"/>
        <v>77.27272727272727</v>
      </c>
      <c r="J34" s="13">
        <v>1962960</v>
      </c>
      <c r="K34" s="13">
        <v>926898</v>
      </c>
      <c r="L34" s="29">
        <f t="shared" si="2"/>
        <v>47.21940335004279</v>
      </c>
      <c r="M34" s="13">
        <v>955876</v>
      </c>
      <c r="N34" s="13">
        <f t="shared" si="3"/>
        <v>1882774</v>
      </c>
      <c r="O34" s="41">
        <f t="shared" si="6"/>
        <v>1.0312634184128135</v>
      </c>
      <c r="P34" s="13">
        <f t="shared" si="4"/>
        <v>73102</v>
      </c>
      <c r="Q34" s="29">
        <f t="shared" si="5"/>
        <v>92.6898</v>
      </c>
    </row>
    <row r="35" spans="1:17" s="36" customFormat="1" ht="12.75">
      <c r="A35" s="1" t="s">
        <v>83</v>
      </c>
      <c r="B35" s="1" t="s">
        <v>90</v>
      </c>
      <c r="C35" s="13">
        <v>1000000</v>
      </c>
      <c r="D35" s="3">
        <v>45</v>
      </c>
      <c r="E35" s="3">
        <v>27</v>
      </c>
      <c r="F35" s="9">
        <f t="shared" si="0"/>
        <v>60</v>
      </c>
      <c r="G35" s="3">
        <v>36</v>
      </c>
      <c r="H35" s="3">
        <v>9</v>
      </c>
      <c r="I35" s="9">
        <f t="shared" si="1"/>
        <v>80</v>
      </c>
      <c r="J35" s="13">
        <v>1558822</v>
      </c>
      <c r="K35" s="13">
        <v>997010</v>
      </c>
      <c r="L35" s="29">
        <f t="shared" si="2"/>
        <v>63.95919482788926</v>
      </c>
      <c r="M35" s="13">
        <v>1158578</v>
      </c>
      <c r="N35" s="13">
        <f t="shared" si="3"/>
        <v>2155588</v>
      </c>
      <c r="O35" s="41">
        <f t="shared" si="6"/>
        <v>1.1620525370858867</v>
      </c>
      <c r="P35" s="13">
        <f t="shared" si="4"/>
        <v>2990</v>
      </c>
      <c r="Q35" s="29">
        <f t="shared" si="5"/>
        <v>99.701</v>
      </c>
    </row>
    <row r="36" spans="1:17" s="36" customFormat="1" ht="12.75">
      <c r="A36" s="1" t="s">
        <v>84</v>
      </c>
      <c r="B36" s="1" t="s">
        <v>91</v>
      </c>
      <c r="C36" s="13">
        <v>500000</v>
      </c>
      <c r="D36" s="3">
        <v>105</v>
      </c>
      <c r="E36" s="3">
        <v>74</v>
      </c>
      <c r="F36" s="9">
        <f t="shared" si="0"/>
        <v>70.47619047619048</v>
      </c>
      <c r="G36" s="3">
        <v>93</v>
      </c>
      <c r="H36" s="3">
        <v>12</v>
      </c>
      <c r="I36" s="9">
        <f t="shared" si="1"/>
        <v>88.57142857142857</v>
      </c>
      <c r="J36" s="13">
        <v>705581</v>
      </c>
      <c r="K36" s="13">
        <v>487764</v>
      </c>
      <c r="L36" s="29">
        <f t="shared" si="2"/>
        <v>69.12941249835242</v>
      </c>
      <c r="M36" s="13">
        <v>927631</v>
      </c>
      <c r="N36" s="13">
        <f t="shared" si="3"/>
        <v>1415395</v>
      </c>
      <c r="O36" s="41">
        <f t="shared" si="6"/>
        <v>1.9018029210847869</v>
      </c>
      <c r="P36" s="13">
        <f t="shared" si="4"/>
        <v>12236</v>
      </c>
      <c r="Q36" s="29">
        <f t="shared" si="5"/>
        <v>97.5528</v>
      </c>
    </row>
    <row r="37" spans="1:17" s="36" customFormat="1" ht="12.75">
      <c r="A37" s="1" t="s">
        <v>85</v>
      </c>
      <c r="B37" s="1" t="s">
        <v>92</v>
      </c>
      <c r="C37" s="13">
        <v>1500000</v>
      </c>
      <c r="D37" s="3">
        <v>37</v>
      </c>
      <c r="E37" s="3">
        <v>19</v>
      </c>
      <c r="F37" s="9">
        <f t="shared" si="0"/>
        <v>51.351351351351354</v>
      </c>
      <c r="G37" s="3">
        <v>19</v>
      </c>
      <c r="H37" s="3">
        <v>18</v>
      </c>
      <c r="I37" s="9">
        <f t="shared" si="1"/>
        <v>51.351351351351354</v>
      </c>
      <c r="J37" s="13">
        <v>2741128</v>
      </c>
      <c r="K37" s="13">
        <v>1476772</v>
      </c>
      <c r="L37" s="29">
        <f t="shared" si="2"/>
        <v>53.87460928493671</v>
      </c>
      <c r="M37" s="13">
        <v>1956839</v>
      </c>
      <c r="N37" s="13">
        <f t="shared" si="3"/>
        <v>3433611</v>
      </c>
      <c r="O37" s="41">
        <f t="shared" si="6"/>
        <v>1.3250786174169067</v>
      </c>
      <c r="P37" s="13">
        <f t="shared" si="4"/>
        <v>23228</v>
      </c>
      <c r="Q37" s="29">
        <f t="shared" si="5"/>
        <v>98.45146666666666</v>
      </c>
    </row>
    <row r="38" spans="1:17" s="36" customFormat="1" ht="12.75">
      <c r="A38" s="1" t="s">
        <v>94</v>
      </c>
      <c r="B38" s="1" t="s">
        <v>97</v>
      </c>
      <c r="C38" s="13">
        <v>300000</v>
      </c>
      <c r="D38" s="3">
        <v>22</v>
      </c>
      <c r="E38" s="3">
        <v>8</v>
      </c>
      <c r="F38" s="9">
        <f t="shared" si="0"/>
        <v>36.36363636363637</v>
      </c>
      <c r="G38" s="3">
        <v>18</v>
      </c>
      <c r="H38" s="3">
        <v>4</v>
      </c>
      <c r="I38" s="9">
        <f t="shared" si="1"/>
        <v>81.81818181818181</v>
      </c>
      <c r="J38" s="13">
        <v>717602</v>
      </c>
      <c r="K38" s="13">
        <v>299555</v>
      </c>
      <c r="L38" s="29">
        <f t="shared" si="2"/>
        <v>41.74389146072614</v>
      </c>
      <c r="M38" s="13">
        <v>261651</v>
      </c>
      <c r="N38" s="13">
        <f t="shared" si="3"/>
        <v>561206</v>
      </c>
      <c r="O38" s="41">
        <f t="shared" si="6"/>
        <v>0.8734656407003722</v>
      </c>
      <c r="P38" s="13">
        <f t="shared" si="4"/>
        <v>445</v>
      </c>
      <c r="Q38" s="29">
        <f t="shared" si="5"/>
        <v>99.85166666666667</v>
      </c>
    </row>
    <row r="39" spans="1:17" s="36" customFormat="1" ht="12.75">
      <c r="A39" s="1" t="s">
        <v>95</v>
      </c>
      <c r="B39" s="1" t="s">
        <v>98</v>
      </c>
      <c r="C39" s="13">
        <v>1250000</v>
      </c>
      <c r="D39" s="3">
        <v>15</v>
      </c>
      <c r="E39" s="3">
        <v>13</v>
      </c>
      <c r="F39" s="9">
        <f t="shared" si="0"/>
        <v>86.66666666666667</v>
      </c>
      <c r="G39" s="3">
        <v>15</v>
      </c>
      <c r="H39" s="3">
        <v>0</v>
      </c>
      <c r="I39" s="9">
        <f t="shared" si="1"/>
        <v>100</v>
      </c>
      <c r="J39" s="13">
        <v>1521132</v>
      </c>
      <c r="K39" s="13">
        <v>1250000</v>
      </c>
      <c r="L39" s="29">
        <f t="shared" si="2"/>
        <v>82.17564287648935</v>
      </c>
      <c r="M39" s="13">
        <v>1957603</v>
      </c>
      <c r="N39" s="13">
        <f t="shared" si="3"/>
        <v>3207603</v>
      </c>
      <c r="O39" s="41">
        <f t="shared" si="6"/>
        <v>1.5660824</v>
      </c>
      <c r="P39" s="13">
        <f t="shared" si="4"/>
        <v>0</v>
      </c>
      <c r="Q39" s="29">
        <f t="shared" si="5"/>
        <v>100</v>
      </c>
    </row>
    <row r="40" spans="1:17" ht="12.75">
      <c r="A40" s="104" t="s">
        <v>103</v>
      </c>
      <c r="B40" s="105"/>
      <c r="C40" s="7">
        <f>SUM(C6:C39)</f>
        <v>69647000</v>
      </c>
      <c r="D40" s="15">
        <f>SUM(D6:D39)</f>
        <v>1661</v>
      </c>
      <c r="E40" s="11">
        <f>SUM(E6:E39)</f>
        <v>854</v>
      </c>
      <c r="F40" s="14">
        <f>E40*100/D40</f>
        <v>51.414810355207706</v>
      </c>
      <c r="G40" s="15">
        <f>SUM(G6:G39)</f>
        <v>1392</v>
      </c>
      <c r="H40" s="11">
        <f>SUM(H6:H39)</f>
        <v>269</v>
      </c>
      <c r="I40" s="14">
        <f>G40*100/D40</f>
        <v>83.80493678506923</v>
      </c>
      <c r="J40" s="8">
        <f>SUM(J6:J39)</f>
        <v>114942428</v>
      </c>
      <c r="K40" s="7">
        <f>SUM(K6:K39)</f>
        <v>63527242</v>
      </c>
      <c r="L40" s="28">
        <f>K40*100/J40</f>
        <v>55.2687489775316</v>
      </c>
      <c r="M40" s="7">
        <f>SUM(M6:M39)</f>
        <v>108527743</v>
      </c>
      <c r="N40" s="7">
        <f>K40+M40</f>
        <v>172054985</v>
      </c>
      <c r="O40" s="42">
        <f t="shared" si="6"/>
        <v>1.7083654127468653</v>
      </c>
      <c r="P40" s="7">
        <f>SUM(P6:P39)</f>
        <v>6119758</v>
      </c>
      <c r="Q40" s="28">
        <f>K40*100/C40</f>
        <v>91.2131778827516</v>
      </c>
    </row>
    <row r="41" ht="42.75" customHeight="1">
      <c r="A41" s="35"/>
    </row>
    <row r="42" spans="1:17" ht="12.75" customHeight="1">
      <c r="A42" s="2" t="s">
        <v>0</v>
      </c>
      <c r="B42" s="24" t="s">
        <v>18</v>
      </c>
      <c r="C42" s="91" t="s">
        <v>10</v>
      </c>
      <c r="D42" s="100" t="s">
        <v>3</v>
      </c>
      <c r="E42" s="101"/>
      <c r="F42" s="101"/>
      <c r="G42" s="102"/>
      <c r="H42" s="102"/>
      <c r="I42" s="103"/>
      <c r="J42" s="91" t="s">
        <v>12</v>
      </c>
      <c r="K42" s="88" t="s">
        <v>13</v>
      </c>
      <c r="L42" s="80" t="s">
        <v>9</v>
      </c>
      <c r="M42" s="91" t="s">
        <v>17</v>
      </c>
      <c r="N42" s="91" t="s">
        <v>16</v>
      </c>
      <c r="O42" s="80" t="s">
        <v>199</v>
      </c>
      <c r="P42" s="17" t="s">
        <v>14</v>
      </c>
      <c r="Q42" s="80" t="s">
        <v>11</v>
      </c>
    </row>
    <row r="43" spans="1:17" ht="12.75" customHeight="1">
      <c r="A43" s="23"/>
      <c r="B43" s="23" t="s">
        <v>101</v>
      </c>
      <c r="C43" s="92"/>
      <c r="D43" s="83" t="s">
        <v>2</v>
      </c>
      <c r="E43" s="85" t="s">
        <v>4</v>
      </c>
      <c r="F43" s="85" t="s">
        <v>5</v>
      </c>
      <c r="G43" s="83" t="s">
        <v>7</v>
      </c>
      <c r="H43" s="85" t="s">
        <v>6</v>
      </c>
      <c r="I43" s="86" t="s">
        <v>8</v>
      </c>
      <c r="J43" s="92"/>
      <c r="K43" s="89"/>
      <c r="L43" s="81"/>
      <c r="M43" s="92"/>
      <c r="N43" s="92"/>
      <c r="O43" s="81"/>
      <c r="P43" s="18" t="s">
        <v>15</v>
      </c>
      <c r="Q43" s="81"/>
    </row>
    <row r="44" spans="1:18" ht="50.25" customHeight="1">
      <c r="A44" s="33"/>
      <c r="B44" s="22" t="s">
        <v>1</v>
      </c>
      <c r="C44" s="93"/>
      <c r="D44" s="84"/>
      <c r="E44" s="84"/>
      <c r="F44" s="84"/>
      <c r="G44" s="84"/>
      <c r="H44" s="84"/>
      <c r="I44" s="87"/>
      <c r="J44" s="93"/>
      <c r="K44" s="90"/>
      <c r="L44" s="82"/>
      <c r="M44" s="93"/>
      <c r="N44" s="93"/>
      <c r="O44" s="82"/>
      <c r="P44" s="19"/>
      <c r="Q44" s="82"/>
      <c r="R44" s="5"/>
    </row>
    <row r="45" spans="1:17" s="36" customFormat="1" ht="12.75">
      <c r="A45" s="64" t="s">
        <v>79</v>
      </c>
      <c r="B45" s="64" t="s">
        <v>86</v>
      </c>
      <c r="C45" s="68">
        <v>1800000</v>
      </c>
      <c r="D45" s="66">
        <v>33</v>
      </c>
      <c r="E45" s="66">
        <v>26</v>
      </c>
      <c r="F45" s="67">
        <f aca="true" t="shared" si="7" ref="F45:F56">E45*100/D45</f>
        <v>78.78787878787878</v>
      </c>
      <c r="G45" s="66">
        <v>26</v>
      </c>
      <c r="H45" s="66">
        <v>7</v>
      </c>
      <c r="I45" s="67">
        <f aca="true" t="shared" si="8" ref="I45:I56">G45*100/D45</f>
        <v>78.78787878787878</v>
      </c>
      <c r="J45" s="68">
        <v>2251465</v>
      </c>
      <c r="K45" s="68">
        <v>1609762</v>
      </c>
      <c r="L45" s="69">
        <f aca="true" t="shared" si="9" ref="L45:L56">K45*100/J45</f>
        <v>71.49842435925054</v>
      </c>
      <c r="M45" s="68">
        <v>753165</v>
      </c>
      <c r="N45" s="68">
        <f aca="true" t="shared" si="10" ref="N45:N56">K45+M45</f>
        <v>2362927</v>
      </c>
      <c r="O45" s="70">
        <f>M45/K45</f>
        <v>0.4678735117365176</v>
      </c>
      <c r="P45" s="68">
        <f aca="true" t="shared" si="11" ref="P45:P56">C45-K45</f>
        <v>190238</v>
      </c>
      <c r="Q45" s="69">
        <f aca="true" t="shared" si="12" ref="Q45:Q56">K45*100/C45</f>
        <v>89.43122222222222</v>
      </c>
    </row>
    <row r="46" spans="1:17" s="36" customFormat="1" ht="12.75">
      <c r="A46" s="64" t="s">
        <v>80</v>
      </c>
      <c r="B46" s="64" t="s">
        <v>87</v>
      </c>
      <c r="C46" s="68">
        <v>2500000</v>
      </c>
      <c r="D46" s="66">
        <v>16</v>
      </c>
      <c r="E46" s="66">
        <v>11</v>
      </c>
      <c r="F46" s="67">
        <f t="shared" si="7"/>
        <v>68.75</v>
      </c>
      <c r="G46" s="66">
        <v>15</v>
      </c>
      <c r="H46" s="66">
        <v>1</v>
      </c>
      <c r="I46" s="67">
        <f t="shared" si="8"/>
        <v>93.75</v>
      </c>
      <c r="J46" s="68">
        <v>3214000</v>
      </c>
      <c r="K46" s="68">
        <v>2500000</v>
      </c>
      <c r="L46" s="69">
        <f t="shared" si="9"/>
        <v>77.78469197261978</v>
      </c>
      <c r="M46" s="68">
        <v>3627937</v>
      </c>
      <c r="N46" s="68">
        <f t="shared" si="10"/>
        <v>6127937</v>
      </c>
      <c r="O46" s="70">
        <f aca="true" t="shared" si="13" ref="O46:O74">M46/K46</f>
        <v>1.4511748</v>
      </c>
      <c r="P46" s="68">
        <f t="shared" si="11"/>
        <v>0</v>
      </c>
      <c r="Q46" s="69">
        <f t="shared" si="12"/>
        <v>100</v>
      </c>
    </row>
    <row r="47" spans="1:17" s="36" customFormat="1" ht="12.75">
      <c r="A47" s="64" t="s">
        <v>93</v>
      </c>
      <c r="B47" s="64" t="s">
        <v>96</v>
      </c>
      <c r="C47" s="68">
        <v>2000000</v>
      </c>
      <c r="D47" s="66">
        <v>103</v>
      </c>
      <c r="E47" s="66">
        <v>55</v>
      </c>
      <c r="F47" s="67">
        <f t="shared" si="7"/>
        <v>53.398058252427184</v>
      </c>
      <c r="G47" s="66">
        <v>85</v>
      </c>
      <c r="H47" s="66">
        <v>18</v>
      </c>
      <c r="I47" s="67">
        <f t="shared" si="8"/>
        <v>82.52427184466019</v>
      </c>
      <c r="J47" s="68">
        <v>3587840</v>
      </c>
      <c r="K47" s="68">
        <v>1998550</v>
      </c>
      <c r="L47" s="69">
        <f t="shared" si="9"/>
        <v>55.70343159115234</v>
      </c>
      <c r="M47" s="68">
        <v>7593050</v>
      </c>
      <c r="N47" s="68">
        <f t="shared" si="10"/>
        <v>9591600</v>
      </c>
      <c r="O47" s="70">
        <f t="shared" si="13"/>
        <v>3.7992794776212753</v>
      </c>
      <c r="P47" s="68">
        <f t="shared" si="11"/>
        <v>1450</v>
      </c>
      <c r="Q47" s="69">
        <f t="shared" si="12"/>
        <v>99.9275</v>
      </c>
    </row>
    <row r="48" spans="1:17" s="36" customFormat="1" ht="12.75">
      <c r="A48" s="64" t="s">
        <v>99</v>
      </c>
      <c r="B48" s="64" t="s">
        <v>100</v>
      </c>
      <c r="C48" s="68">
        <v>2503511</v>
      </c>
      <c r="D48" s="66">
        <v>151</v>
      </c>
      <c r="E48" s="66">
        <v>48</v>
      </c>
      <c r="F48" s="67">
        <f t="shared" si="7"/>
        <v>31.788079470198674</v>
      </c>
      <c r="G48" s="66">
        <v>136</v>
      </c>
      <c r="H48" s="66">
        <v>15</v>
      </c>
      <c r="I48" s="67">
        <f t="shared" si="8"/>
        <v>90.06622516556291</v>
      </c>
      <c r="J48" s="68">
        <v>7566120</v>
      </c>
      <c r="K48" s="68">
        <v>2500560</v>
      </c>
      <c r="L48" s="69">
        <f t="shared" si="9"/>
        <v>33.04943617071894</v>
      </c>
      <c r="M48" s="68">
        <v>4355740</v>
      </c>
      <c r="N48" s="68">
        <f t="shared" si="10"/>
        <v>6856300</v>
      </c>
      <c r="O48" s="70">
        <f t="shared" si="13"/>
        <v>1.7419058130978662</v>
      </c>
      <c r="P48" s="68">
        <f t="shared" si="11"/>
        <v>2951</v>
      </c>
      <c r="Q48" s="69">
        <f t="shared" si="12"/>
        <v>99.88212554288756</v>
      </c>
    </row>
    <row r="49" spans="1:17" s="36" customFormat="1" ht="12.75">
      <c r="A49" s="38" t="s">
        <v>104</v>
      </c>
      <c r="B49" s="38" t="s">
        <v>105</v>
      </c>
      <c r="C49" s="6">
        <v>1000000</v>
      </c>
      <c r="D49" s="3">
        <v>14</v>
      </c>
      <c r="E49" s="3">
        <v>12</v>
      </c>
      <c r="F49" s="9">
        <f t="shared" si="7"/>
        <v>85.71428571428571</v>
      </c>
      <c r="G49" s="3">
        <v>12</v>
      </c>
      <c r="H49" s="3">
        <v>2</v>
      </c>
      <c r="I49" s="9">
        <f t="shared" si="8"/>
        <v>85.71428571428571</v>
      </c>
      <c r="J49" s="13">
        <v>1543150</v>
      </c>
      <c r="K49" s="13">
        <v>1000000</v>
      </c>
      <c r="L49" s="29">
        <f t="shared" si="9"/>
        <v>64.8025143375563</v>
      </c>
      <c r="M49" s="13">
        <v>1414150</v>
      </c>
      <c r="N49" s="13">
        <f t="shared" si="10"/>
        <v>2414150</v>
      </c>
      <c r="O49" s="41">
        <f t="shared" si="13"/>
        <v>1.41415</v>
      </c>
      <c r="P49" s="13">
        <f t="shared" si="11"/>
        <v>0</v>
      </c>
      <c r="Q49" s="29">
        <f t="shared" si="12"/>
        <v>100</v>
      </c>
    </row>
    <row r="50" spans="1:17" s="36" customFormat="1" ht="12.75">
      <c r="A50" s="38" t="s">
        <v>106</v>
      </c>
      <c r="B50" s="38" t="s">
        <v>107</v>
      </c>
      <c r="C50" s="6">
        <v>4500000</v>
      </c>
      <c r="D50" s="3">
        <v>76</v>
      </c>
      <c r="E50" s="3">
        <v>36</v>
      </c>
      <c r="F50" s="9">
        <f t="shared" si="7"/>
        <v>47.36842105263158</v>
      </c>
      <c r="G50" s="3">
        <v>59</v>
      </c>
      <c r="H50" s="3">
        <v>17</v>
      </c>
      <c r="I50" s="9">
        <f t="shared" si="8"/>
        <v>77.63157894736842</v>
      </c>
      <c r="J50" s="13">
        <v>9779602</v>
      </c>
      <c r="K50" s="13">
        <v>4500000</v>
      </c>
      <c r="L50" s="29">
        <f t="shared" si="9"/>
        <v>46.01414249782353</v>
      </c>
      <c r="M50" s="13">
        <v>10219383</v>
      </c>
      <c r="N50" s="13">
        <f t="shared" si="10"/>
        <v>14719383</v>
      </c>
      <c r="O50" s="41">
        <f t="shared" si="13"/>
        <v>2.270974</v>
      </c>
      <c r="P50" s="13">
        <f t="shared" si="11"/>
        <v>0</v>
      </c>
      <c r="Q50" s="29">
        <f t="shared" si="12"/>
        <v>100</v>
      </c>
    </row>
    <row r="51" spans="1:17" s="36" customFormat="1" ht="12.75">
      <c r="A51" s="38" t="s">
        <v>108</v>
      </c>
      <c r="B51" s="38" t="s">
        <v>119</v>
      </c>
      <c r="C51" s="6">
        <v>1500000</v>
      </c>
      <c r="D51" s="3">
        <v>196</v>
      </c>
      <c r="E51" s="3">
        <v>82</v>
      </c>
      <c r="F51" s="9">
        <f t="shared" si="7"/>
        <v>41.83673469387755</v>
      </c>
      <c r="G51" s="3">
        <v>159</v>
      </c>
      <c r="H51" s="3">
        <v>37</v>
      </c>
      <c r="I51" s="9">
        <f t="shared" si="8"/>
        <v>81.12244897959184</v>
      </c>
      <c r="J51" s="13">
        <v>3738157</v>
      </c>
      <c r="K51" s="13">
        <v>1399591</v>
      </c>
      <c r="L51" s="29">
        <f t="shared" si="9"/>
        <v>37.440669292381244</v>
      </c>
      <c r="M51" s="13">
        <v>3878645</v>
      </c>
      <c r="N51" s="13">
        <f t="shared" si="10"/>
        <v>5278236</v>
      </c>
      <c r="O51" s="41">
        <f t="shared" si="13"/>
        <v>2.77127032111524</v>
      </c>
      <c r="P51" s="13">
        <f t="shared" si="11"/>
        <v>100409</v>
      </c>
      <c r="Q51" s="29">
        <f t="shared" si="12"/>
        <v>93.30606666666667</v>
      </c>
    </row>
    <row r="52" spans="1:17" s="36" customFormat="1" ht="12.75">
      <c r="A52" s="38" t="s">
        <v>109</v>
      </c>
      <c r="B52" s="38" t="s">
        <v>110</v>
      </c>
      <c r="C52" s="6">
        <v>3000000</v>
      </c>
      <c r="D52" s="3">
        <v>180</v>
      </c>
      <c r="E52" s="3">
        <v>68</v>
      </c>
      <c r="F52" s="9">
        <f t="shared" si="7"/>
        <v>37.77777777777778</v>
      </c>
      <c r="G52" s="3">
        <v>148</v>
      </c>
      <c r="H52" s="3">
        <v>32</v>
      </c>
      <c r="I52" s="9">
        <f t="shared" si="8"/>
        <v>82.22222222222223</v>
      </c>
      <c r="J52" s="13">
        <v>8997751</v>
      </c>
      <c r="K52" s="13">
        <v>2996342</v>
      </c>
      <c r="L52" s="29">
        <f t="shared" si="9"/>
        <v>33.301010441386964</v>
      </c>
      <c r="M52" s="13">
        <v>9606436</v>
      </c>
      <c r="N52" s="13">
        <f t="shared" si="10"/>
        <v>12602778</v>
      </c>
      <c r="O52" s="41">
        <f t="shared" si="13"/>
        <v>3.206054582554328</v>
      </c>
      <c r="P52" s="13">
        <f t="shared" si="11"/>
        <v>3658</v>
      </c>
      <c r="Q52" s="29">
        <f t="shared" si="12"/>
        <v>99.87806666666667</v>
      </c>
    </row>
    <row r="53" spans="1:17" s="36" customFormat="1" ht="12.75">
      <c r="A53" s="38" t="s">
        <v>111</v>
      </c>
      <c r="B53" s="38" t="s">
        <v>112</v>
      </c>
      <c r="C53" s="6">
        <v>500000</v>
      </c>
      <c r="D53" s="3">
        <v>36</v>
      </c>
      <c r="E53" s="3">
        <v>22</v>
      </c>
      <c r="F53" s="9">
        <f t="shared" si="7"/>
        <v>61.111111111111114</v>
      </c>
      <c r="G53" s="3">
        <v>32</v>
      </c>
      <c r="H53" s="3">
        <v>4</v>
      </c>
      <c r="I53" s="9">
        <f t="shared" si="8"/>
        <v>88.88888888888889</v>
      </c>
      <c r="J53" s="13">
        <v>803094</v>
      </c>
      <c r="K53" s="13">
        <v>500000</v>
      </c>
      <c r="L53" s="29">
        <f t="shared" si="9"/>
        <v>62.25921249567298</v>
      </c>
      <c r="M53" s="13">
        <v>766802</v>
      </c>
      <c r="N53" s="13">
        <f t="shared" si="10"/>
        <v>1266802</v>
      </c>
      <c r="O53" s="41">
        <f t="shared" si="13"/>
        <v>1.533604</v>
      </c>
      <c r="P53" s="13">
        <f t="shared" si="11"/>
        <v>0</v>
      </c>
      <c r="Q53" s="29">
        <f t="shared" si="12"/>
        <v>100</v>
      </c>
    </row>
    <row r="54" spans="1:17" s="36" customFormat="1" ht="12.75">
      <c r="A54" s="38" t="s">
        <v>113</v>
      </c>
      <c r="B54" s="38" t="s">
        <v>114</v>
      </c>
      <c r="C54" s="6">
        <v>2500000</v>
      </c>
      <c r="D54" s="3">
        <v>29</v>
      </c>
      <c r="E54" s="3">
        <v>23</v>
      </c>
      <c r="F54" s="9">
        <f t="shared" si="7"/>
        <v>79.3103448275862</v>
      </c>
      <c r="G54" s="3">
        <v>27</v>
      </c>
      <c r="H54" s="3">
        <v>2</v>
      </c>
      <c r="I54" s="9">
        <f t="shared" si="8"/>
        <v>93.10344827586206</v>
      </c>
      <c r="J54" s="13">
        <v>3477716</v>
      </c>
      <c r="K54" s="13">
        <v>2499998</v>
      </c>
      <c r="L54" s="29">
        <f t="shared" si="9"/>
        <v>71.88620347377417</v>
      </c>
      <c r="M54" s="13">
        <v>7319115</v>
      </c>
      <c r="N54" s="13">
        <f t="shared" si="10"/>
        <v>9819113</v>
      </c>
      <c r="O54" s="41">
        <f t="shared" si="13"/>
        <v>2.927648342118674</v>
      </c>
      <c r="P54" s="13">
        <f t="shared" si="11"/>
        <v>2</v>
      </c>
      <c r="Q54" s="29">
        <f t="shared" si="12"/>
        <v>99.99992</v>
      </c>
    </row>
    <row r="55" spans="1:17" s="36" customFormat="1" ht="12.75">
      <c r="A55" s="38" t="s">
        <v>115</v>
      </c>
      <c r="B55" s="38" t="s">
        <v>116</v>
      </c>
      <c r="C55" s="6">
        <v>2350000</v>
      </c>
      <c r="D55" s="3">
        <v>165</v>
      </c>
      <c r="E55" s="3">
        <v>90</v>
      </c>
      <c r="F55" s="9">
        <f t="shared" si="7"/>
        <v>54.54545454545455</v>
      </c>
      <c r="G55" s="3">
        <v>144</v>
      </c>
      <c r="H55" s="3">
        <v>21</v>
      </c>
      <c r="I55" s="9">
        <f t="shared" si="8"/>
        <v>87.27272727272727</v>
      </c>
      <c r="J55" s="13">
        <v>4278753</v>
      </c>
      <c r="K55" s="13">
        <v>2348836</v>
      </c>
      <c r="L55" s="29">
        <f t="shared" si="9"/>
        <v>54.89533983382542</v>
      </c>
      <c r="M55" s="13">
        <v>2114734</v>
      </c>
      <c r="N55" s="13">
        <f t="shared" si="10"/>
        <v>4463570</v>
      </c>
      <c r="O55" s="41">
        <f t="shared" si="13"/>
        <v>0.9003327605673619</v>
      </c>
      <c r="P55" s="13">
        <f t="shared" si="11"/>
        <v>1164</v>
      </c>
      <c r="Q55" s="29">
        <f t="shared" si="12"/>
        <v>99.95046808510638</v>
      </c>
    </row>
    <row r="56" spans="1:17" ht="12.75">
      <c r="A56" s="38" t="s">
        <v>117</v>
      </c>
      <c r="B56" s="38" t="s">
        <v>118</v>
      </c>
      <c r="C56" s="6">
        <v>6500000</v>
      </c>
      <c r="D56" s="3">
        <v>108</v>
      </c>
      <c r="E56" s="3">
        <v>39</v>
      </c>
      <c r="F56" s="9">
        <f t="shared" si="7"/>
        <v>36.111111111111114</v>
      </c>
      <c r="G56" s="3">
        <v>79</v>
      </c>
      <c r="H56" s="3">
        <v>29</v>
      </c>
      <c r="I56" s="9">
        <f t="shared" si="8"/>
        <v>73.14814814814815</v>
      </c>
      <c r="J56" s="16">
        <v>14911726</v>
      </c>
      <c r="K56" s="16">
        <v>6499462</v>
      </c>
      <c r="L56" s="29">
        <f t="shared" si="9"/>
        <v>43.58624883531256</v>
      </c>
      <c r="M56" s="13">
        <v>14543804</v>
      </c>
      <c r="N56" s="13">
        <f t="shared" si="10"/>
        <v>21043266</v>
      </c>
      <c r="O56" s="41">
        <f t="shared" si="13"/>
        <v>2.2376935198636443</v>
      </c>
      <c r="P56" s="13">
        <f t="shared" si="11"/>
        <v>538</v>
      </c>
      <c r="Q56" s="29">
        <f t="shared" si="12"/>
        <v>99.99172307692308</v>
      </c>
    </row>
    <row r="57" spans="1:17" ht="12.75">
      <c r="A57" s="38" t="s">
        <v>120</v>
      </c>
      <c r="B57" s="1" t="s">
        <v>124</v>
      </c>
      <c r="C57" s="6">
        <v>1000000</v>
      </c>
      <c r="D57" s="3">
        <v>23</v>
      </c>
      <c r="E57" s="3">
        <v>20</v>
      </c>
      <c r="F57" s="9">
        <f aca="true" t="shared" si="14" ref="F57:F63">E57*100/D57</f>
        <v>86.95652173913044</v>
      </c>
      <c r="G57" s="3">
        <v>22</v>
      </c>
      <c r="H57" s="3">
        <v>1</v>
      </c>
      <c r="I57" s="9">
        <f aca="true" t="shared" si="15" ref="I57:I63">G57*100/D57</f>
        <v>95.65217391304348</v>
      </c>
      <c r="J57" s="13">
        <v>1168271</v>
      </c>
      <c r="K57" s="13">
        <v>1000000</v>
      </c>
      <c r="L57" s="29">
        <f aca="true" t="shared" si="16" ref="L57:L63">K57*100/J57</f>
        <v>85.59657819119023</v>
      </c>
      <c r="M57" s="13">
        <v>819904</v>
      </c>
      <c r="N57" s="13">
        <f aca="true" t="shared" si="17" ref="N57:N63">K57+M57</f>
        <v>1819904</v>
      </c>
      <c r="O57" s="41">
        <f t="shared" si="13"/>
        <v>0.819904</v>
      </c>
      <c r="P57" s="13">
        <f aca="true" t="shared" si="18" ref="P57:P63">C57-K57</f>
        <v>0</v>
      </c>
      <c r="Q57" s="29">
        <f aca="true" t="shared" si="19" ref="Q57:Q63">K57*100/C57</f>
        <v>100</v>
      </c>
    </row>
    <row r="58" spans="1:17" ht="12.75">
      <c r="A58" s="38" t="s">
        <v>121</v>
      </c>
      <c r="B58" s="1" t="s">
        <v>125</v>
      </c>
      <c r="C58" s="6">
        <v>3000000</v>
      </c>
      <c r="D58" s="3">
        <v>50</v>
      </c>
      <c r="E58" s="3">
        <v>24</v>
      </c>
      <c r="F58" s="9">
        <f t="shared" si="14"/>
        <v>48</v>
      </c>
      <c r="G58" s="3">
        <v>42</v>
      </c>
      <c r="H58" s="3">
        <v>8</v>
      </c>
      <c r="I58" s="9">
        <f t="shared" si="15"/>
        <v>84</v>
      </c>
      <c r="J58" s="13">
        <v>6734905</v>
      </c>
      <c r="K58" s="13">
        <v>2999642</v>
      </c>
      <c r="L58" s="29">
        <f t="shared" si="16"/>
        <v>44.53874256578229</v>
      </c>
      <c r="M58" s="13">
        <v>6191830</v>
      </c>
      <c r="N58" s="13">
        <f t="shared" si="17"/>
        <v>9191472</v>
      </c>
      <c r="O58" s="41">
        <f t="shared" si="13"/>
        <v>2.064189659966089</v>
      </c>
      <c r="P58" s="13">
        <f t="shared" si="18"/>
        <v>358</v>
      </c>
      <c r="Q58" s="29">
        <f t="shared" si="19"/>
        <v>99.98806666666667</v>
      </c>
    </row>
    <row r="59" spans="1:17" ht="12.75">
      <c r="A59" s="38" t="s">
        <v>122</v>
      </c>
      <c r="B59" s="1" t="s">
        <v>126</v>
      </c>
      <c r="C59" s="6">
        <v>3000000</v>
      </c>
      <c r="D59" s="3">
        <v>19</v>
      </c>
      <c r="E59" s="3">
        <v>15</v>
      </c>
      <c r="F59" s="9">
        <f t="shared" si="14"/>
        <v>78.94736842105263</v>
      </c>
      <c r="G59" s="3">
        <v>15</v>
      </c>
      <c r="H59" s="3">
        <v>4</v>
      </c>
      <c r="I59" s="9">
        <f t="shared" si="15"/>
        <v>78.94736842105263</v>
      </c>
      <c r="J59" s="13">
        <v>2797824</v>
      </c>
      <c r="K59" s="13">
        <v>2204808</v>
      </c>
      <c r="L59" s="29">
        <f t="shared" si="16"/>
        <v>78.80438512215207</v>
      </c>
      <c r="M59" s="13">
        <v>3565021</v>
      </c>
      <c r="N59" s="13">
        <f t="shared" si="17"/>
        <v>5769829</v>
      </c>
      <c r="O59" s="41">
        <f t="shared" si="13"/>
        <v>1.6169303630973764</v>
      </c>
      <c r="P59" s="13">
        <f t="shared" si="18"/>
        <v>795192</v>
      </c>
      <c r="Q59" s="29">
        <f t="shared" si="19"/>
        <v>73.4936</v>
      </c>
    </row>
    <row r="60" spans="1:17" ht="12.75">
      <c r="A60" s="38" t="s">
        <v>123</v>
      </c>
      <c r="B60" s="1" t="s">
        <v>127</v>
      </c>
      <c r="C60" s="6">
        <v>1300000</v>
      </c>
      <c r="D60" s="3">
        <v>31</v>
      </c>
      <c r="E60" s="3">
        <v>24</v>
      </c>
      <c r="F60" s="9">
        <f t="shared" si="14"/>
        <v>77.41935483870968</v>
      </c>
      <c r="G60" s="3">
        <v>30</v>
      </c>
      <c r="H60" s="3">
        <v>1</v>
      </c>
      <c r="I60" s="9">
        <f t="shared" si="15"/>
        <v>96.7741935483871</v>
      </c>
      <c r="J60" s="13">
        <v>1568974</v>
      </c>
      <c r="K60" s="13">
        <v>1300000</v>
      </c>
      <c r="L60" s="29">
        <f t="shared" si="16"/>
        <v>82.8566948846826</v>
      </c>
      <c r="M60" s="13">
        <v>839522</v>
      </c>
      <c r="N60" s="13">
        <f t="shared" si="17"/>
        <v>2139522</v>
      </c>
      <c r="O60" s="41">
        <f t="shared" si="13"/>
        <v>0.6457861538461539</v>
      </c>
      <c r="P60" s="13">
        <f t="shared" si="18"/>
        <v>0</v>
      </c>
      <c r="Q60" s="29">
        <f t="shared" si="19"/>
        <v>100</v>
      </c>
    </row>
    <row r="61" spans="1:17" ht="12.75">
      <c r="A61" s="38" t="s">
        <v>128</v>
      </c>
      <c r="B61" s="1" t="s">
        <v>129</v>
      </c>
      <c r="C61" s="6">
        <v>1000000</v>
      </c>
      <c r="D61" s="3">
        <v>45</v>
      </c>
      <c r="E61" s="3">
        <v>36</v>
      </c>
      <c r="F61" s="9">
        <f t="shared" si="14"/>
        <v>80</v>
      </c>
      <c r="G61" s="3">
        <v>36</v>
      </c>
      <c r="H61" s="3">
        <v>9</v>
      </c>
      <c r="I61" s="9">
        <f t="shared" si="15"/>
        <v>80</v>
      </c>
      <c r="J61" s="13">
        <v>1054044</v>
      </c>
      <c r="K61" s="13">
        <v>807888</v>
      </c>
      <c r="L61" s="29">
        <f t="shared" si="16"/>
        <v>76.64651570522673</v>
      </c>
      <c r="M61" s="13">
        <v>1236761</v>
      </c>
      <c r="N61" s="13">
        <f t="shared" si="17"/>
        <v>2044649</v>
      </c>
      <c r="O61" s="41">
        <f t="shared" si="13"/>
        <v>1.5308569999801953</v>
      </c>
      <c r="P61" s="13">
        <f t="shared" si="18"/>
        <v>192112</v>
      </c>
      <c r="Q61" s="29">
        <f t="shared" si="19"/>
        <v>80.7888</v>
      </c>
    </row>
    <row r="62" spans="1:17" ht="12.75">
      <c r="A62" s="38" t="s">
        <v>130</v>
      </c>
      <c r="B62" s="1" t="s">
        <v>131</v>
      </c>
      <c r="C62" s="6">
        <v>6500000</v>
      </c>
      <c r="D62" s="3">
        <v>76</v>
      </c>
      <c r="E62" s="3">
        <v>45</v>
      </c>
      <c r="F62" s="9">
        <f t="shared" si="14"/>
        <v>59.21052631578947</v>
      </c>
      <c r="G62" s="3">
        <v>51</v>
      </c>
      <c r="H62" s="3">
        <v>25</v>
      </c>
      <c r="I62" s="9">
        <f t="shared" si="15"/>
        <v>67.10526315789474</v>
      </c>
      <c r="J62" s="13">
        <v>10211689</v>
      </c>
      <c r="K62" s="13">
        <v>6446675</v>
      </c>
      <c r="L62" s="29">
        <f t="shared" si="16"/>
        <v>63.130349935255566</v>
      </c>
      <c r="M62" s="13">
        <v>11967848</v>
      </c>
      <c r="N62" s="13">
        <f t="shared" si="17"/>
        <v>18414523</v>
      </c>
      <c r="O62" s="41">
        <f t="shared" si="13"/>
        <v>1.856437310706682</v>
      </c>
      <c r="P62" s="13">
        <f t="shared" si="18"/>
        <v>53325</v>
      </c>
      <c r="Q62" s="29">
        <f t="shared" si="19"/>
        <v>99.17961538461539</v>
      </c>
    </row>
    <row r="63" spans="1:17" ht="12.75">
      <c r="A63" s="38" t="s">
        <v>132</v>
      </c>
      <c r="B63" s="38" t="s">
        <v>133</v>
      </c>
      <c r="C63" s="6">
        <v>4500000</v>
      </c>
      <c r="D63" s="3">
        <v>62</v>
      </c>
      <c r="E63" s="3">
        <v>33</v>
      </c>
      <c r="F63" s="9">
        <f t="shared" si="14"/>
        <v>53.225806451612904</v>
      </c>
      <c r="G63" s="3">
        <v>55</v>
      </c>
      <c r="H63" s="3">
        <v>7</v>
      </c>
      <c r="I63" s="9">
        <f t="shared" si="15"/>
        <v>88.70967741935483</v>
      </c>
      <c r="J63" s="13">
        <v>8268306</v>
      </c>
      <c r="K63" s="13">
        <v>4500000</v>
      </c>
      <c r="L63" s="29">
        <f t="shared" si="16"/>
        <v>54.42469110359486</v>
      </c>
      <c r="M63" s="13">
        <v>10876832</v>
      </c>
      <c r="N63" s="13">
        <f t="shared" si="17"/>
        <v>15376832</v>
      </c>
      <c r="O63" s="41">
        <f t="shared" si="13"/>
        <v>2.417073777777778</v>
      </c>
      <c r="P63" s="13">
        <f t="shared" si="18"/>
        <v>0</v>
      </c>
      <c r="Q63" s="29">
        <f t="shared" si="19"/>
        <v>100</v>
      </c>
    </row>
    <row r="64" spans="1:17" ht="12.75">
      <c r="A64" s="38" t="s">
        <v>134</v>
      </c>
      <c r="B64" s="1" t="s">
        <v>135</v>
      </c>
      <c r="C64" s="6">
        <v>700000</v>
      </c>
      <c r="D64" s="3">
        <v>19</v>
      </c>
      <c r="E64" s="3">
        <v>17</v>
      </c>
      <c r="F64" s="9">
        <f aca="true" t="shared" si="20" ref="F64:F73">E64*100/D64</f>
        <v>89.47368421052632</v>
      </c>
      <c r="G64" s="3">
        <v>17</v>
      </c>
      <c r="H64" s="3">
        <v>2</v>
      </c>
      <c r="I64" s="9">
        <f aca="true" t="shared" si="21" ref="I64:I73">G64*100/D64</f>
        <v>89.47368421052632</v>
      </c>
      <c r="J64" s="13">
        <v>831794</v>
      </c>
      <c r="K64" s="13">
        <v>700000</v>
      </c>
      <c r="L64" s="29">
        <f aca="true" t="shared" si="22" ref="L64:L73">K64*100/J64</f>
        <v>84.1554519508436</v>
      </c>
      <c r="M64" s="13">
        <v>1675296</v>
      </c>
      <c r="N64" s="13">
        <f aca="true" t="shared" si="23" ref="N64:N73">K64+M64</f>
        <v>2375296</v>
      </c>
      <c r="O64" s="41">
        <f t="shared" si="13"/>
        <v>2.39328</v>
      </c>
      <c r="P64" s="13">
        <f aca="true" t="shared" si="24" ref="P64:P73">C64-K64</f>
        <v>0</v>
      </c>
      <c r="Q64" s="29">
        <f aca="true" t="shared" si="25" ref="Q64:Q73">K64*100/C64</f>
        <v>100</v>
      </c>
    </row>
    <row r="65" spans="1:17" ht="12.75">
      <c r="A65" s="38" t="s">
        <v>136</v>
      </c>
      <c r="B65" s="1" t="s">
        <v>198</v>
      </c>
      <c r="C65" s="6">
        <v>1500000</v>
      </c>
      <c r="D65" s="3">
        <v>22</v>
      </c>
      <c r="E65" s="3">
        <v>15</v>
      </c>
      <c r="F65" s="9">
        <f t="shared" si="20"/>
        <v>68.18181818181819</v>
      </c>
      <c r="G65" s="3">
        <v>15</v>
      </c>
      <c r="H65" s="3">
        <v>7</v>
      </c>
      <c r="I65" s="9">
        <f t="shared" si="21"/>
        <v>68.18181818181819</v>
      </c>
      <c r="J65" s="13">
        <v>2064364</v>
      </c>
      <c r="K65" s="13">
        <v>1416019</v>
      </c>
      <c r="L65" s="29">
        <f t="shared" si="22"/>
        <v>68.5934747941739</v>
      </c>
      <c r="M65" s="13">
        <v>1959778</v>
      </c>
      <c r="N65" s="13">
        <f t="shared" si="23"/>
        <v>3375797</v>
      </c>
      <c r="O65" s="41">
        <f t="shared" si="13"/>
        <v>1.3840054406049636</v>
      </c>
      <c r="P65" s="13">
        <f t="shared" si="24"/>
        <v>83981</v>
      </c>
      <c r="Q65" s="29">
        <f t="shared" si="25"/>
        <v>94.40126666666667</v>
      </c>
    </row>
    <row r="66" spans="1:17" ht="12.75">
      <c r="A66" s="38" t="s">
        <v>137</v>
      </c>
      <c r="B66" s="1" t="s">
        <v>139</v>
      </c>
      <c r="C66" s="6">
        <v>2000000</v>
      </c>
      <c r="D66" s="3">
        <v>48</v>
      </c>
      <c r="E66" s="3">
        <v>29</v>
      </c>
      <c r="F66" s="9">
        <f t="shared" si="20"/>
        <v>60.416666666666664</v>
      </c>
      <c r="G66" s="3">
        <v>45</v>
      </c>
      <c r="H66" s="3">
        <v>3</v>
      </c>
      <c r="I66" s="9">
        <f t="shared" si="21"/>
        <v>93.75</v>
      </c>
      <c r="J66" s="13">
        <v>3123158</v>
      </c>
      <c r="K66" s="13">
        <v>1968848</v>
      </c>
      <c r="L66" s="29">
        <f t="shared" si="22"/>
        <v>63.04029447117309</v>
      </c>
      <c r="M66" s="13">
        <v>4572385</v>
      </c>
      <c r="N66" s="13">
        <f t="shared" si="23"/>
        <v>6541233</v>
      </c>
      <c r="O66" s="41">
        <f t="shared" si="13"/>
        <v>2.3223656676391475</v>
      </c>
      <c r="P66" s="13">
        <f t="shared" si="24"/>
        <v>31152</v>
      </c>
      <c r="Q66" s="29">
        <f t="shared" si="25"/>
        <v>98.4424</v>
      </c>
    </row>
    <row r="67" spans="1:17" ht="12.75">
      <c r="A67" s="38" t="s">
        <v>138</v>
      </c>
      <c r="B67" s="1" t="s">
        <v>140</v>
      </c>
      <c r="C67" s="6">
        <v>1500000</v>
      </c>
      <c r="D67" s="3">
        <v>15</v>
      </c>
      <c r="E67" s="3">
        <v>14</v>
      </c>
      <c r="F67" s="9">
        <f t="shared" si="20"/>
        <v>93.33333333333333</v>
      </c>
      <c r="G67" s="3">
        <v>15</v>
      </c>
      <c r="H67" s="3">
        <v>0</v>
      </c>
      <c r="I67" s="9">
        <f t="shared" si="21"/>
        <v>100</v>
      </c>
      <c r="J67" s="13">
        <v>1751385</v>
      </c>
      <c r="K67" s="13">
        <v>1500000</v>
      </c>
      <c r="L67" s="29">
        <f t="shared" si="22"/>
        <v>85.64650262506531</v>
      </c>
      <c r="M67" s="13">
        <v>1390675</v>
      </c>
      <c r="N67" s="13">
        <f t="shared" si="23"/>
        <v>2890675</v>
      </c>
      <c r="O67" s="41">
        <f t="shared" si="13"/>
        <v>0.9271166666666667</v>
      </c>
      <c r="P67" s="13">
        <f t="shared" si="24"/>
        <v>0</v>
      </c>
      <c r="Q67" s="29">
        <f t="shared" si="25"/>
        <v>100</v>
      </c>
    </row>
    <row r="68" spans="1:17" ht="12.75">
      <c r="A68" s="38" t="s">
        <v>141</v>
      </c>
      <c r="B68" s="1" t="s">
        <v>146</v>
      </c>
      <c r="C68" s="6">
        <v>400000</v>
      </c>
      <c r="D68" s="3">
        <v>21</v>
      </c>
      <c r="E68" s="3">
        <v>12</v>
      </c>
      <c r="F68" s="9">
        <f t="shared" si="20"/>
        <v>57.142857142857146</v>
      </c>
      <c r="G68" s="3">
        <v>17</v>
      </c>
      <c r="H68" s="3">
        <v>4</v>
      </c>
      <c r="I68" s="9">
        <f t="shared" si="21"/>
        <v>80.95238095238095</v>
      </c>
      <c r="J68" s="13">
        <v>726623</v>
      </c>
      <c r="K68" s="13">
        <v>400000</v>
      </c>
      <c r="L68" s="29">
        <f t="shared" si="22"/>
        <v>55.04917956079012</v>
      </c>
      <c r="M68" s="13">
        <v>552982</v>
      </c>
      <c r="N68" s="13">
        <f t="shared" si="23"/>
        <v>952982</v>
      </c>
      <c r="O68" s="41">
        <f t="shared" si="13"/>
        <v>1.382455</v>
      </c>
      <c r="P68" s="13">
        <f t="shared" si="24"/>
        <v>0</v>
      </c>
      <c r="Q68" s="29">
        <f t="shared" si="25"/>
        <v>100</v>
      </c>
    </row>
    <row r="69" spans="1:17" ht="12.75">
      <c r="A69" s="38" t="s">
        <v>142</v>
      </c>
      <c r="B69" s="1" t="s">
        <v>147</v>
      </c>
      <c r="C69" s="6">
        <v>1000000</v>
      </c>
      <c r="D69" s="3">
        <v>26</v>
      </c>
      <c r="E69" s="3">
        <v>16</v>
      </c>
      <c r="F69" s="9">
        <f t="shared" si="20"/>
        <v>61.53846153846154</v>
      </c>
      <c r="G69" s="3">
        <v>20</v>
      </c>
      <c r="H69" s="3">
        <v>6</v>
      </c>
      <c r="I69" s="9">
        <f t="shared" si="21"/>
        <v>76.92307692307692</v>
      </c>
      <c r="J69" s="13">
        <v>1581692</v>
      </c>
      <c r="K69" s="13">
        <v>1000000</v>
      </c>
      <c r="L69" s="29">
        <f t="shared" si="22"/>
        <v>63.223434145206525</v>
      </c>
      <c r="M69" s="13">
        <v>1011102</v>
      </c>
      <c r="N69" s="13">
        <f t="shared" si="23"/>
        <v>2011102</v>
      </c>
      <c r="O69" s="41">
        <f t="shared" si="13"/>
        <v>1.011102</v>
      </c>
      <c r="P69" s="13">
        <f t="shared" si="24"/>
        <v>0</v>
      </c>
      <c r="Q69" s="29">
        <f t="shared" si="25"/>
        <v>100</v>
      </c>
    </row>
    <row r="70" spans="1:17" ht="12.75">
      <c r="A70" s="38" t="s">
        <v>143</v>
      </c>
      <c r="B70" s="1" t="s">
        <v>148</v>
      </c>
      <c r="C70" s="6">
        <v>590000</v>
      </c>
      <c r="D70" s="3">
        <v>155</v>
      </c>
      <c r="E70" s="3">
        <v>70</v>
      </c>
      <c r="F70" s="9">
        <f t="shared" si="20"/>
        <v>45.16129032258065</v>
      </c>
      <c r="G70" s="3">
        <v>133</v>
      </c>
      <c r="H70" s="3">
        <v>22</v>
      </c>
      <c r="I70" s="9">
        <f t="shared" si="21"/>
        <v>85.80645161290323</v>
      </c>
      <c r="J70" s="13">
        <v>1202399</v>
      </c>
      <c r="K70" s="13">
        <v>578066</v>
      </c>
      <c r="L70" s="29">
        <f t="shared" si="22"/>
        <v>48.07605462080391</v>
      </c>
      <c r="M70" s="13">
        <v>1084546</v>
      </c>
      <c r="N70" s="13">
        <f t="shared" si="23"/>
        <v>1662612</v>
      </c>
      <c r="O70" s="41">
        <f t="shared" si="13"/>
        <v>1.8761629294924802</v>
      </c>
      <c r="P70" s="13">
        <f t="shared" si="24"/>
        <v>11934</v>
      </c>
      <c r="Q70" s="29">
        <f t="shared" si="25"/>
        <v>97.97728813559323</v>
      </c>
    </row>
    <row r="71" spans="1:17" ht="12.75">
      <c r="A71" s="38" t="s">
        <v>144</v>
      </c>
      <c r="B71" s="1" t="s">
        <v>149</v>
      </c>
      <c r="C71" s="6">
        <v>2000000</v>
      </c>
      <c r="D71" s="3">
        <v>88</v>
      </c>
      <c r="E71" s="3">
        <v>65</v>
      </c>
      <c r="F71" s="9">
        <f t="shared" si="20"/>
        <v>73.86363636363636</v>
      </c>
      <c r="G71" s="3">
        <v>75</v>
      </c>
      <c r="H71" s="3">
        <v>13</v>
      </c>
      <c r="I71" s="9">
        <f t="shared" si="21"/>
        <v>85.22727272727273</v>
      </c>
      <c r="J71" s="13">
        <v>2670077</v>
      </c>
      <c r="K71" s="13">
        <v>1999960</v>
      </c>
      <c r="L71" s="29">
        <f t="shared" si="22"/>
        <v>74.90270879828559</v>
      </c>
      <c r="M71" s="13">
        <v>912749</v>
      </c>
      <c r="N71" s="13">
        <f t="shared" si="23"/>
        <v>2912709</v>
      </c>
      <c r="O71" s="41">
        <f t="shared" si="13"/>
        <v>0.45638362767255347</v>
      </c>
      <c r="P71" s="13">
        <f t="shared" si="24"/>
        <v>40</v>
      </c>
      <c r="Q71" s="29">
        <f t="shared" si="25"/>
        <v>99.998</v>
      </c>
    </row>
    <row r="72" spans="1:17" ht="12.75">
      <c r="A72" s="38" t="s">
        <v>145</v>
      </c>
      <c r="B72" s="1" t="s">
        <v>150</v>
      </c>
      <c r="C72" s="6">
        <v>795000</v>
      </c>
      <c r="D72" s="3">
        <v>9</v>
      </c>
      <c r="E72" s="3">
        <v>8</v>
      </c>
      <c r="F72" s="9">
        <f t="shared" si="20"/>
        <v>88.88888888888889</v>
      </c>
      <c r="G72" s="3">
        <v>8</v>
      </c>
      <c r="H72" s="3">
        <v>1</v>
      </c>
      <c r="I72" s="9">
        <f t="shared" si="21"/>
        <v>88.88888888888889</v>
      </c>
      <c r="J72" s="13">
        <v>1048006</v>
      </c>
      <c r="K72" s="13">
        <v>795000</v>
      </c>
      <c r="L72" s="29">
        <f t="shared" si="22"/>
        <v>75.85834432245618</v>
      </c>
      <c r="M72" s="13">
        <v>2053348</v>
      </c>
      <c r="N72" s="13">
        <f t="shared" si="23"/>
        <v>2848348</v>
      </c>
      <c r="O72" s="41">
        <f t="shared" si="13"/>
        <v>2.582827672955975</v>
      </c>
      <c r="P72" s="13">
        <f t="shared" si="24"/>
        <v>0</v>
      </c>
      <c r="Q72" s="29">
        <f t="shared" si="25"/>
        <v>100</v>
      </c>
    </row>
    <row r="73" spans="1:17" ht="12.75">
      <c r="A73" s="38" t="s">
        <v>155</v>
      </c>
      <c r="B73" s="1" t="s">
        <v>158</v>
      </c>
      <c r="C73" s="6">
        <v>1500000</v>
      </c>
      <c r="D73" s="3">
        <v>8</v>
      </c>
      <c r="E73" s="3">
        <v>6</v>
      </c>
      <c r="F73" s="9">
        <f t="shared" si="20"/>
        <v>75</v>
      </c>
      <c r="G73" s="3">
        <v>8</v>
      </c>
      <c r="H73" s="3">
        <v>0</v>
      </c>
      <c r="I73" s="9">
        <f t="shared" si="21"/>
        <v>100</v>
      </c>
      <c r="J73" s="13">
        <v>1827500</v>
      </c>
      <c r="K73" s="13">
        <v>1500000</v>
      </c>
      <c r="L73" s="29">
        <f t="shared" si="22"/>
        <v>82.07934336525308</v>
      </c>
      <c r="M73" s="13">
        <v>598600</v>
      </c>
      <c r="N73" s="13">
        <f t="shared" si="23"/>
        <v>2098600</v>
      </c>
      <c r="O73" s="41">
        <f t="shared" si="13"/>
        <v>0.3990666666666667</v>
      </c>
      <c r="P73" s="13">
        <f t="shared" si="24"/>
        <v>0</v>
      </c>
      <c r="Q73" s="29">
        <f t="shared" si="25"/>
        <v>100</v>
      </c>
    </row>
    <row r="74" spans="1:17" ht="12.75">
      <c r="A74" s="104" t="s">
        <v>102</v>
      </c>
      <c r="B74" s="105"/>
      <c r="C74" s="8">
        <f>SUM(C45:C73)</f>
        <v>62938511</v>
      </c>
      <c r="D74" s="37">
        <f>SUM(D45:D73)</f>
        <v>1824</v>
      </c>
      <c r="E74" s="37">
        <f>SUM(E45:E73)</f>
        <v>961</v>
      </c>
      <c r="F74" s="14">
        <f>E74*100/D74</f>
        <v>52.68640350877193</v>
      </c>
      <c r="G74" s="37">
        <f>SUM(G45:G73)</f>
        <v>1526</v>
      </c>
      <c r="H74" s="37">
        <f>SUM(H45:H73)</f>
        <v>298</v>
      </c>
      <c r="I74" s="14">
        <f>G74*100/D74</f>
        <v>83.66228070175438</v>
      </c>
      <c r="J74" s="8">
        <f>SUM(J45:J73)</f>
        <v>112780385</v>
      </c>
      <c r="K74" s="8">
        <f>SUM(K45:K73)</f>
        <v>61470007</v>
      </c>
      <c r="L74" s="37">
        <f>K74*100/J74</f>
        <v>54.50416488647383</v>
      </c>
      <c r="M74" s="8">
        <f>SUM(M45:M73)</f>
        <v>117502140</v>
      </c>
      <c r="N74" s="8">
        <f>SUM(N45:N73)</f>
        <v>178972147</v>
      </c>
      <c r="O74" s="42">
        <f t="shared" si="13"/>
        <v>1.9115361415202052</v>
      </c>
      <c r="P74" s="8">
        <f>SUM(P45:P73)</f>
        <v>1468504</v>
      </c>
      <c r="Q74" s="37">
        <f>K74*100/C74</f>
        <v>97.66676399446438</v>
      </c>
    </row>
    <row r="75" ht="32.25" customHeight="1">
      <c r="A75" s="35"/>
    </row>
    <row r="76" spans="1:17" ht="12.75" customHeight="1">
      <c r="A76" s="2" t="s">
        <v>0</v>
      </c>
      <c r="B76" s="24" t="s">
        <v>18</v>
      </c>
      <c r="C76" s="91" t="s">
        <v>10</v>
      </c>
      <c r="D76" s="100" t="s">
        <v>3</v>
      </c>
      <c r="E76" s="101"/>
      <c r="F76" s="101"/>
      <c r="G76" s="102"/>
      <c r="H76" s="102"/>
      <c r="I76" s="103"/>
      <c r="J76" s="91" t="s">
        <v>12</v>
      </c>
      <c r="K76" s="88" t="s">
        <v>13</v>
      </c>
      <c r="L76" s="80" t="s">
        <v>9</v>
      </c>
      <c r="M76" s="91" t="s">
        <v>17</v>
      </c>
      <c r="N76" s="91" t="s">
        <v>16</v>
      </c>
      <c r="O76" s="80" t="s">
        <v>199</v>
      </c>
      <c r="P76" s="17" t="s">
        <v>14</v>
      </c>
      <c r="Q76" s="80" t="s">
        <v>11</v>
      </c>
    </row>
    <row r="77" spans="1:17" ht="12.75" customHeight="1">
      <c r="A77" s="23"/>
      <c r="B77" s="23" t="s">
        <v>156</v>
      </c>
      <c r="C77" s="92"/>
      <c r="D77" s="83" t="s">
        <v>2</v>
      </c>
      <c r="E77" s="85" t="s">
        <v>4</v>
      </c>
      <c r="F77" s="85" t="s">
        <v>5</v>
      </c>
      <c r="G77" s="83" t="s">
        <v>7</v>
      </c>
      <c r="H77" s="85" t="s">
        <v>6</v>
      </c>
      <c r="I77" s="86" t="s">
        <v>8</v>
      </c>
      <c r="J77" s="92"/>
      <c r="K77" s="89"/>
      <c r="L77" s="81"/>
      <c r="M77" s="92"/>
      <c r="N77" s="92"/>
      <c r="O77" s="81"/>
      <c r="P77" s="18" t="s">
        <v>15</v>
      </c>
      <c r="Q77" s="81"/>
    </row>
    <row r="78" spans="1:18" ht="50.25" customHeight="1">
      <c r="A78" s="33"/>
      <c r="B78" s="22" t="s">
        <v>1</v>
      </c>
      <c r="C78" s="93"/>
      <c r="D78" s="84"/>
      <c r="E78" s="84"/>
      <c r="F78" s="84"/>
      <c r="G78" s="84"/>
      <c r="H78" s="84"/>
      <c r="I78" s="87"/>
      <c r="J78" s="93"/>
      <c r="K78" s="90"/>
      <c r="L78" s="82"/>
      <c r="M78" s="93"/>
      <c r="N78" s="93"/>
      <c r="O78" s="82"/>
      <c r="P78" s="19"/>
      <c r="Q78" s="82"/>
      <c r="R78" s="5"/>
    </row>
    <row r="79" spans="1:17" s="36" customFormat="1" ht="12.75">
      <c r="A79" s="63" t="s">
        <v>151</v>
      </c>
      <c r="B79" s="64" t="s">
        <v>152</v>
      </c>
      <c r="C79" s="65">
        <v>4100000</v>
      </c>
      <c r="D79" s="66">
        <v>122</v>
      </c>
      <c r="E79" s="66">
        <v>71</v>
      </c>
      <c r="F79" s="67">
        <f>E79*100/D79</f>
        <v>58.19672131147541</v>
      </c>
      <c r="G79" s="66">
        <v>111</v>
      </c>
      <c r="H79" s="66">
        <v>11</v>
      </c>
      <c r="I79" s="67">
        <f>G79*100/D79</f>
        <v>90.98360655737704</v>
      </c>
      <c r="J79" s="68">
        <v>6293140</v>
      </c>
      <c r="K79" s="68">
        <v>4086224</v>
      </c>
      <c r="L79" s="69">
        <f>K79*100/J79</f>
        <v>64.93140149432557</v>
      </c>
      <c r="M79" s="68">
        <v>7449206</v>
      </c>
      <c r="N79" s="68">
        <f>K79+M79</f>
        <v>11535430</v>
      </c>
      <c r="O79" s="70">
        <f>M79/K79</f>
        <v>1.8230048083511818</v>
      </c>
      <c r="P79" s="68">
        <f>C79-K79</f>
        <v>13776</v>
      </c>
      <c r="Q79" s="69">
        <f>K79*100/C79</f>
        <v>99.664</v>
      </c>
    </row>
    <row r="80" spans="1:17" s="36" customFormat="1" ht="12.75">
      <c r="A80" s="63" t="s">
        <v>153</v>
      </c>
      <c r="B80" s="64" t="s">
        <v>154</v>
      </c>
      <c r="C80" s="65">
        <v>2000000</v>
      </c>
      <c r="D80" s="66">
        <v>115</v>
      </c>
      <c r="E80" s="66">
        <v>58</v>
      </c>
      <c r="F80" s="67">
        <f>E80*100/D80</f>
        <v>50.43478260869565</v>
      </c>
      <c r="G80" s="66">
        <v>75</v>
      </c>
      <c r="H80" s="66">
        <v>40</v>
      </c>
      <c r="I80" s="67">
        <f>G80*100/D80</f>
        <v>65.21739130434783</v>
      </c>
      <c r="J80" s="68">
        <v>3976240</v>
      </c>
      <c r="K80" s="68">
        <v>1911800</v>
      </c>
      <c r="L80" s="69">
        <f>K80*100/J80</f>
        <v>48.080598756614286</v>
      </c>
      <c r="M80" s="68">
        <v>6029436</v>
      </c>
      <c r="N80" s="68">
        <f>K80+M80</f>
        <v>7941236</v>
      </c>
      <c r="O80" s="70">
        <f aca="true" t="shared" si="26" ref="O80:O108">M80/K80</f>
        <v>3.153800606758029</v>
      </c>
      <c r="P80" s="68">
        <f>C80-K80</f>
        <v>88200</v>
      </c>
      <c r="Q80" s="69">
        <f>K80*100/C80</f>
        <v>95.59</v>
      </c>
    </row>
    <row r="81" spans="1:17" s="39" customFormat="1" ht="12.75">
      <c r="A81" s="38" t="s">
        <v>159</v>
      </c>
      <c r="B81" s="38" t="s">
        <v>160</v>
      </c>
      <c r="C81" s="6">
        <v>1200000</v>
      </c>
      <c r="D81" s="3">
        <v>8</v>
      </c>
      <c r="E81" s="3">
        <v>4</v>
      </c>
      <c r="F81" s="9">
        <f>E81*100/D81</f>
        <v>50</v>
      </c>
      <c r="G81" s="3">
        <v>4</v>
      </c>
      <c r="H81" s="3">
        <v>4</v>
      </c>
      <c r="I81" s="9">
        <f>G81*100/D81</f>
        <v>50</v>
      </c>
      <c r="J81" s="13">
        <v>338059</v>
      </c>
      <c r="K81" s="13">
        <v>177459</v>
      </c>
      <c r="L81" s="29">
        <f>K81*100/J81</f>
        <v>52.4934996553856</v>
      </c>
      <c r="M81" s="13">
        <v>271279</v>
      </c>
      <c r="N81" s="13">
        <f>K81+M81</f>
        <v>448738</v>
      </c>
      <c r="O81" s="41">
        <f t="shared" si="26"/>
        <v>1.5286854991857275</v>
      </c>
      <c r="P81" s="13">
        <f>C81-K81</f>
        <v>1022541</v>
      </c>
      <c r="Q81" s="29">
        <f>K81*100/C81</f>
        <v>14.78825</v>
      </c>
    </row>
    <row r="82" spans="1:17" s="39" customFormat="1" ht="12.75">
      <c r="A82" s="38" t="s">
        <v>161</v>
      </c>
      <c r="B82" s="38" t="s">
        <v>162</v>
      </c>
      <c r="C82" s="6">
        <v>6000000</v>
      </c>
      <c r="D82" s="3">
        <v>93</v>
      </c>
      <c r="E82" s="3">
        <v>46</v>
      </c>
      <c r="F82" s="9">
        <f>E82*100/D82</f>
        <v>49.46236559139785</v>
      </c>
      <c r="G82" s="3">
        <v>69</v>
      </c>
      <c r="H82" s="3">
        <v>24</v>
      </c>
      <c r="I82" s="9">
        <f>G82*100/D82</f>
        <v>74.19354838709677</v>
      </c>
      <c r="J82" s="13">
        <v>11959681</v>
      </c>
      <c r="K82" s="13">
        <v>6000000</v>
      </c>
      <c r="L82" s="29">
        <f>K82*100/J82</f>
        <v>50.168562188238965</v>
      </c>
      <c r="M82" s="13">
        <v>16046298</v>
      </c>
      <c r="N82" s="13">
        <f>K82+M82</f>
        <v>22046298</v>
      </c>
      <c r="O82" s="41">
        <f t="shared" si="26"/>
        <v>2.674383</v>
      </c>
      <c r="P82" s="13">
        <f>C82-K82</f>
        <v>0</v>
      </c>
      <c r="Q82" s="29">
        <f>K82*100/C82</f>
        <v>100</v>
      </c>
    </row>
    <row r="83" spans="1:17" s="39" customFormat="1" ht="12.75">
      <c r="A83" s="38" t="s">
        <v>163</v>
      </c>
      <c r="B83" s="38" t="s">
        <v>164</v>
      </c>
      <c r="C83" s="6">
        <v>2500000</v>
      </c>
      <c r="D83" s="3">
        <v>209</v>
      </c>
      <c r="E83" s="3">
        <v>119</v>
      </c>
      <c r="F83" s="9">
        <f aca="true" t="shared" si="27" ref="F83:F90">E83*100/D83</f>
        <v>56.9377990430622</v>
      </c>
      <c r="G83" s="3">
        <v>140</v>
      </c>
      <c r="H83" s="3">
        <v>69</v>
      </c>
      <c r="I83" s="9">
        <f aca="true" t="shared" si="28" ref="I83:I90">G83*100/D83</f>
        <v>66.98564593301435</v>
      </c>
      <c r="J83" s="13">
        <v>4683674</v>
      </c>
      <c r="K83" s="13">
        <v>2500000</v>
      </c>
      <c r="L83" s="29">
        <f aca="true" t="shared" si="29" ref="L83:L90">K83*100/J83</f>
        <v>53.37690027102655</v>
      </c>
      <c r="M83" s="13">
        <v>4429870</v>
      </c>
      <c r="N83" s="13">
        <f aca="true" t="shared" si="30" ref="N83:N90">K83+M83</f>
        <v>6929870</v>
      </c>
      <c r="O83" s="41">
        <f t="shared" si="26"/>
        <v>1.771948</v>
      </c>
      <c r="P83" s="13">
        <f aca="true" t="shared" si="31" ref="P83:P90">C83-K83</f>
        <v>0</v>
      </c>
      <c r="Q83" s="29">
        <f aca="true" t="shared" si="32" ref="Q83:Q90">K83*100/C83</f>
        <v>100</v>
      </c>
    </row>
    <row r="84" spans="1:17" s="39" customFormat="1" ht="12.75">
      <c r="A84" s="38" t="s">
        <v>165</v>
      </c>
      <c r="B84" s="38" t="s">
        <v>166</v>
      </c>
      <c r="C84" s="6">
        <v>4000000</v>
      </c>
      <c r="D84" s="3">
        <v>148</v>
      </c>
      <c r="E84" s="3">
        <v>88</v>
      </c>
      <c r="F84" s="9">
        <f t="shared" si="27"/>
        <v>59.45945945945946</v>
      </c>
      <c r="G84" s="3">
        <v>94</v>
      </c>
      <c r="H84" s="3">
        <v>54</v>
      </c>
      <c r="I84" s="9">
        <f t="shared" si="28"/>
        <v>63.513513513513516</v>
      </c>
      <c r="J84" s="13">
        <v>7084345</v>
      </c>
      <c r="K84" s="13">
        <v>4000000</v>
      </c>
      <c r="L84" s="29">
        <f t="shared" si="29"/>
        <v>56.46252405832861</v>
      </c>
      <c r="M84" s="13">
        <v>23060091</v>
      </c>
      <c r="N84" s="13">
        <f t="shared" si="30"/>
        <v>27060091</v>
      </c>
      <c r="O84" s="41">
        <f t="shared" si="26"/>
        <v>5.76502275</v>
      </c>
      <c r="P84" s="13">
        <f t="shared" si="31"/>
        <v>0</v>
      </c>
      <c r="Q84" s="29">
        <f t="shared" si="32"/>
        <v>100</v>
      </c>
    </row>
    <row r="85" spans="1:17" s="39" customFormat="1" ht="12.75">
      <c r="A85" s="38" t="s">
        <v>167</v>
      </c>
      <c r="B85" s="38" t="s">
        <v>168</v>
      </c>
      <c r="C85" s="6">
        <v>700000</v>
      </c>
      <c r="D85" s="3">
        <v>29</v>
      </c>
      <c r="E85" s="3">
        <v>26</v>
      </c>
      <c r="F85" s="9">
        <f t="shared" si="27"/>
        <v>89.65517241379311</v>
      </c>
      <c r="G85" s="3">
        <v>26</v>
      </c>
      <c r="H85" s="3">
        <v>3</v>
      </c>
      <c r="I85" s="9">
        <f t="shared" si="28"/>
        <v>89.65517241379311</v>
      </c>
      <c r="J85" s="13">
        <v>599179</v>
      </c>
      <c r="K85" s="13">
        <v>552779</v>
      </c>
      <c r="L85" s="29">
        <f t="shared" si="29"/>
        <v>92.25607038964984</v>
      </c>
      <c r="M85" s="13">
        <v>821384</v>
      </c>
      <c r="N85" s="13">
        <f t="shared" si="30"/>
        <v>1374163</v>
      </c>
      <c r="O85" s="41">
        <f t="shared" si="26"/>
        <v>1.4859175185743307</v>
      </c>
      <c r="P85" s="13">
        <f t="shared" si="31"/>
        <v>147221</v>
      </c>
      <c r="Q85" s="29">
        <f t="shared" si="32"/>
        <v>78.96842857142857</v>
      </c>
    </row>
    <row r="86" spans="1:17" s="39" customFormat="1" ht="12.75">
      <c r="A86" s="38" t="s">
        <v>169</v>
      </c>
      <c r="B86" s="38" t="s">
        <v>170</v>
      </c>
      <c r="C86" s="6">
        <v>10000000</v>
      </c>
      <c r="D86" s="3">
        <v>106</v>
      </c>
      <c r="E86" s="3">
        <v>53</v>
      </c>
      <c r="F86" s="9">
        <f t="shared" si="27"/>
        <v>50</v>
      </c>
      <c r="G86" s="3">
        <v>77</v>
      </c>
      <c r="H86" s="3">
        <v>29</v>
      </c>
      <c r="I86" s="9">
        <f t="shared" si="28"/>
        <v>72.64150943396227</v>
      </c>
      <c r="J86" s="13">
        <v>18265935</v>
      </c>
      <c r="K86" s="13">
        <v>10000000</v>
      </c>
      <c r="L86" s="29">
        <f t="shared" si="29"/>
        <v>54.74671841326491</v>
      </c>
      <c r="M86" s="13">
        <v>14405696</v>
      </c>
      <c r="N86" s="13">
        <f t="shared" si="30"/>
        <v>24405696</v>
      </c>
      <c r="O86" s="41">
        <f t="shared" si="26"/>
        <v>1.4405696</v>
      </c>
      <c r="P86" s="13">
        <f t="shared" si="31"/>
        <v>0</v>
      </c>
      <c r="Q86" s="29">
        <f t="shared" si="32"/>
        <v>100</v>
      </c>
    </row>
    <row r="87" spans="1:17" s="39" customFormat="1" ht="12.75">
      <c r="A87" s="38" t="s">
        <v>171</v>
      </c>
      <c r="B87" s="38" t="s">
        <v>252</v>
      </c>
      <c r="C87" s="6">
        <v>1200000</v>
      </c>
      <c r="D87" s="3">
        <v>38</v>
      </c>
      <c r="E87" s="3">
        <v>18</v>
      </c>
      <c r="F87" s="9">
        <f t="shared" si="27"/>
        <v>47.36842105263158</v>
      </c>
      <c r="G87" s="3">
        <v>26</v>
      </c>
      <c r="H87" s="3">
        <v>12</v>
      </c>
      <c r="I87" s="9">
        <f t="shared" si="28"/>
        <v>68.42105263157895</v>
      </c>
      <c r="J87" s="13">
        <v>2217650</v>
      </c>
      <c r="K87" s="13">
        <v>1191800</v>
      </c>
      <c r="L87" s="29">
        <f t="shared" si="29"/>
        <v>53.74157328703808</v>
      </c>
      <c r="M87" s="13">
        <v>2051446</v>
      </c>
      <c r="N87" s="13">
        <f t="shared" si="30"/>
        <v>3243246</v>
      </c>
      <c r="O87" s="41">
        <f t="shared" si="26"/>
        <v>1.721300553784192</v>
      </c>
      <c r="P87" s="13">
        <f t="shared" si="31"/>
        <v>8200</v>
      </c>
      <c r="Q87" s="29">
        <f t="shared" si="32"/>
        <v>99.31666666666666</v>
      </c>
    </row>
    <row r="88" spans="1:17" s="39" customFormat="1" ht="12.75">
      <c r="A88" s="38" t="s">
        <v>172</v>
      </c>
      <c r="B88" s="38" t="s">
        <v>177</v>
      </c>
      <c r="C88" s="6">
        <v>700000</v>
      </c>
      <c r="D88" s="3">
        <v>51</v>
      </c>
      <c r="E88" s="3">
        <v>21</v>
      </c>
      <c r="F88" s="9">
        <f t="shared" si="27"/>
        <v>41.1764705882353</v>
      </c>
      <c r="G88" s="3">
        <v>38</v>
      </c>
      <c r="H88" s="3">
        <v>13</v>
      </c>
      <c r="I88" s="9">
        <f t="shared" si="28"/>
        <v>74.50980392156863</v>
      </c>
      <c r="J88" s="13">
        <v>1296414</v>
      </c>
      <c r="K88" s="13">
        <v>693914</v>
      </c>
      <c r="L88" s="29">
        <f t="shared" si="29"/>
        <v>53.525648442549986</v>
      </c>
      <c r="M88" s="13">
        <v>577846</v>
      </c>
      <c r="N88" s="13">
        <f t="shared" si="30"/>
        <v>1271760</v>
      </c>
      <c r="O88" s="41">
        <f t="shared" si="26"/>
        <v>0.8327343157797652</v>
      </c>
      <c r="P88" s="13">
        <f t="shared" si="31"/>
        <v>6086</v>
      </c>
      <c r="Q88" s="29">
        <f t="shared" si="32"/>
        <v>99.13057142857143</v>
      </c>
    </row>
    <row r="89" spans="1:17" s="39" customFormat="1" ht="12.75">
      <c r="A89" s="38" t="s">
        <v>173</v>
      </c>
      <c r="B89" s="38" t="s">
        <v>178</v>
      </c>
      <c r="C89" s="6">
        <v>5000000</v>
      </c>
      <c r="D89" s="3">
        <v>43</v>
      </c>
      <c r="E89" s="3">
        <v>37</v>
      </c>
      <c r="F89" s="9">
        <f t="shared" si="27"/>
        <v>86.04651162790698</v>
      </c>
      <c r="G89" s="3">
        <v>37</v>
      </c>
      <c r="H89" s="3">
        <v>6</v>
      </c>
      <c r="I89" s="9">
        <f t="shared" si="28"/>
        <v>86.04651162790698</v>
      </c>
      <c r="J89" s="13">
        <v>5736507</v>
      </c>
      <c r="K89" s="13">
        <v>4912964</v>
      </c>
      <c r="L89" s="29">
        <f t="shared" si="29"/>
        <v>85.64382471772457</v>
      </c>
      <c r="M89" s="13">
        <v>8207407</v>
      </c>
      <c r="N89" s="13">
        <f t="shared" si="30"/>
        <v>13120371</v>
      </c>
      <c r="O89" s="41">
        <f t="shared" si="26"/>
        <v>1.670561192795225</v>
      </c>
      <c r="P89" s="13">
        <f t="shared" si="31"/>
        <v>87036</v>
      </c>
      <c r="Q89" s="29">
        <f t="shared" si="32"/>
        <v>98.25928</v>
      </c>
    </row>
    <row r="90" spans="1:17" s="39" customFormat="1" ht="12.75">
      <c r="A90" s="38" t="s">
        <v>174</v>
      </c>
      <c r="B90" s="38" t="s">
        <v>179</v>
      </c>
      <c r="C90" s="6">
        <v>800000</v>
      </c>
      <c r="D90" s="3">
        <v>17</v>
      </c>
      <c r="E90" s="3">
        <v>12</v>
      </c>
      <c r="F90" s="9">
        <f t="shared" si="27"/>
        <v>70.58823529411765</v>
      </c>
      <c r="G90" s="3">
        <v>12</v>
      </c>
      <c r="H90" s="3">
        <v>5</v>
      </c>
      <c r="I90" s="9">
        <f t="shared" si="28"/>
        <v>70.58823529411765</v>
      </c>
      <c r="J90" s="13">
        <v>480967</v>
      </c>
      <c r="K90" s="13">
        <v>361487</v>
      </c>
      <c r="L90" s="29">
        <f t="shared" si="29"/>
        <v>75.15837884927656</v>
      </c>
      <c r="M90" s="13">
        <v>156363</v>
      </c>
      <c r="N90" s="13">
        <f t="shared" si="30"/>
        <v>517850</v>
      </c>
      <c r="O90" s="41">
        <f t="shared" si="26"/>
        <v>0.432554974314429</v>
      </c>
      <c r="P90" s="13">
        <f t="shared" si="31"/>
        <v>438513</v>
      </c>
      <c r="Q90" s="29">
        <f t="shared" si="32"/>
        <v>45.185875</v>
      </c>
    </row>
    <row r="91" spans="1:17" s="39" customFormat="1" ht="12.75">
      <c r="A91" s="38" t="s">
        <v>175</v>
      </c>
      <c r="B91" s="38" t="s">
        <v>180</v>
      </c>
      <c r="C91" s="6">
        <v>1200000</v>
      </c>
      <c r="D91" s="3">
        <v>37</v>
      </c>
      <c r="E91" s="3">
        <v>22</v>
      </c>
      <c r="F91" s="9">
        <f>E91*100/D91</f>
        <v>59.45945945945946</v>
      </c>
      <c r="G91" s="3">
        <v>30</v>
      </c>
      <c r="H91" s="3">
        <v>7</v>
      </c>
      <c r="I91" s="9">
        <f>G91*100/D91</f>
        <v>81.08108108108108</v>
      </c>
      <c r="J91" s="13">
        <v>2066273</v>
      </c>
      <c r="K91" s="13">
        <v>1177733</v>
      </c>
      <c r="L91" s="29">
        <f>K91*100/J91</f>
        <v>56.9979378329969</v>
      </c>
      <c r="M91" s="13">
        <v>1522632</v>
      </c>
      <c r="N91" s="13">
        <f>K91+M91</f>
        <v>2700365</v>
      </c>
      <c r="O91" s="41">
        <f t="shared" si="26"/>
        <v>1.2928499074068571</v>
      </c>
      <c r="P91" s="13">
        <f>C91-K91</f>
        <v>22267</v>
      </c>
      <c r="Q91" s="29">
        <f>K91*100/C91</f>
        <v>98.14441666666667</v>
      </c>
    </row>
    <row r="92" spans="1:17" s="39" customFormat="1" ht="12.75">
      <c r="A92" s="38" t="s">
        <v>176</v>
      </c>
      <c r="B92" s="38" t="s">
        <v>181</v>
      </c>
      <c r="C92" s="6">
        <v>3000000</v>
      </c>
      <c r="D92" s="3">
        <v>1</v>
      </c>
      <c r="E92" s="3">
        <v>1</v>
      </c>
      <c r="F92" s="9">
        <f>E92*100/D92</f>
        <v>100</v>
      </c>
      <c r="G92" s="3">
        <v>1</v>
      </c>
      <c r="H92" s="3">
        <v>0</v>
      </c>
      <c r="I92" s="9">
        <f>G92*100/D92</f>
        <v>100</v>
      </c>
      <c r="J92" s="13">
        <v>65000</v>
      </c>
      <c r="K92" s="13">
        <v>65000</v>
      </c>
      <c r="L92" s="29">
        <f>K92*100/J92</f>
        <v>100</v>
      </c>
      <c r="M92" s="13">
        <v>100000</v>
      </c>
      <c r="N92" s="13">
        <f>K92+M92</f>
        <v>165000</v>
      </c>
      <c r="O92" s="41">
        <f t="shared" si="26"/>
        <v>1.5384615384615385</v>
      </c>
      <c r="P92" s="13">
        <f>C92-K92</f>
        <v>2935000</v>
      </c>
      <c r="Q92" s="29">
        <f>K92*100/C92</f>
        <v>2.1666666666666665</v>
      </c>
    </row>
    <row r="93" spans="1:17" s="39" customFormat="1" ht="12.75">
      <c r="A93" s="38" t="s">
        <v>182</v>
      </c>
      <c r="B93" s="38" t="s">
        <v>186</v>
      </c>
      <c r="C93" s="6">
        <v>500000</v>
      </c>
      <c r="D93" s="3">
        <v>27</v>
      </c>
      <c r="E93" s="3">
        <v>13</v>
      </c>
      <c r="F93" s="9">
        <f>E93*100/D93</f>
        <v>48.148148148148145</v>
      </c>
      <c r="G93" s="3">
        <v>21</v>
      </c>
      <c r="H93" s="3">
        <v>6</v>
      </c>
      <c r="I93" s="9">
        <f>G93*100/D93</f>
        <v>77.77777777777777</v>
      </c>
      <c r="J93" s="13">
        <v>1006144</v>
      </c>
      <c r="K93" s="13">
        <v>500000</v>
      </c>
      <c r="L93" s="29">
        <f>K93*100/J93</f>
        <v>49.69467591120158</v>
      </c>
      <c r="M93" s="13">
        <v>553152</v>
      </c>
      <c r="N93" s="13">
        <f>K93+M93</f>
        <v>1053152</v>
      </c>
      <c r="O93" s="41">
        <f t="shared" si="26"/>
        <v>1.106304</v>
      </c>
      <c r="P93" s="13">
        <f>C93-K93</f>
        <v>0</v>
      </c>
      <c r="Q93" s="29">
        <f>K93*100/C93</f>
        <v>100</v>
      </c>
    </row>
    <row r="94" spans="1:17" s="39" customFormat="1" ht="12.75">
      <c r="A94" s="38" t="s">
        <v>183</v>
      </c>
      <c r="B94" s="38" t="s">
        <v>187</v>
      </c>
      <c r="C94" s="6">
        <v>6000000</v>
      </c>
      <c r="D94" s="3">
        <v>57</v>
      </c>
      <c r="E94" s="3">
        <v>47</v>
      </c>
      <c r="F94" s="9">
        <f>E94*100/D94</f>
        <v>82.45614035087719</v>
      </c>
      <c r="G94" s="3">
        <v>47</v>
      </c>
      <c r="H94" s="3">
        <v>10</v>
      </c>
      <c r="I94" s="9">
        <f>G94*100/D94</f>
        <v>82.45614035087719</v>
      </c>
      <c r="J94" s="13">
        <v>6857652</v>
      </c>
      <c r="K94" s="13">
        <v>5768276</v>
      </c>
      <c r="L94" s="29">
        <f>K94*100/J94</f>
        <v>84.11444616903862</v>
      </c>
      <c r="M94" s="13">
        <v>16139930</v>
      </c>
      <c r="N94" s="13">
        <f>K94+M94</f>
        <v>21908206</v>
      </c>
      <c r="O94" s="41">
        <f t="shared" si="26"/>
        <v>2.7980509254411543</v>
      </c>
      <c r="P94" s="13">
        <f>C94-K94</f>
        <v>231724</v>
      </c>
      <c r="Q94" s="29">
        <f>K94*100/C94</f>
        <v>96.13793333333334</v>
      </c>
    </row>
    <row r="95" spans="1:17" s="39" customFormat="1" ht="12.75">
      <c r="A95" s="38" t="s">
        <v>184</v>
      </c>
      <c r="B95" s="38" t="s">
        <v>188</v>
      </c>
      <c r="C95" s="6">
        <v>1500000</v>
      </c>
      <c r="D95" s="3">
        <v>21</v>
      </c>
      <c r="E95" s="3">
        <v>19</v>
      </c>
      <c r="F95" s="9">
        <f aca="true" t="shared" si="33" ref="F95:F108">E95*100/D95</f>
        <v>90.47619047619048</v>
      </c>
      <c r="G95" s="3">
        <v>21</v>
      </c>
      <c r="H95" s="3">
        <v>0</v>
      </c>
      <c r="I95" s="9">
        <f aca="true" t="shared" si="34" ref="I95:I108">G95*100/D95</f>
        <v>100</v>
      </c>
      <c r="J95" s="13">
        <v>1809203</v>
      </c>
      <c r="K95" s="13">
        <v>1500000</v>
      </c>
      <c r="L95" s="29">
        <f aca="true" t="shared" si="35" ref="L95:L108">K95*100/J95</f>
        <v>82.90943581234389</v>
      </c>
      <c r="M95" s="13">
        <v>2104087</v>
      </c>
      <c r="N95" s="13">
        <f aca="true" t="shared" si="36" ref="N95:N108">K95+M95</f>
        <v>3604087</v>
      </c>
      <c r="O95" s="41">
        <f t="shared" si="26"/>
        <v>1.4027246666666666</v>
      </c>
      <c r="P95" s="13">
        <f aca="true" t="shared" si="37" ref="P95:P108">C95-K95</f>
        <v>0</v>
      </c>
      <c r="Q95" s="29">
        <f aca="true" t="shared" si="38" ref="Q95:Q108">K95*100/C95</f>
        <v>100</v>
      </c>
    </row>
    <row r="96" spans="1:17" s="39" customFormat="1" ht="12.75">
      <c r="A96" s="38" t="s">
        <v>185</v>
      </c>
      <c r="B96" s="38" t="s">
        <v>189</v>
      </c>
      <c r="C96" s="6">
        <v>1500000</v>
      </c>
      <c r="D96" s="3">
        <v>25</v>
      </c>
      <c r="E96" s="3">
        <v>22</v>
      </c>
      <c r="F96" s="9">
        <f t="shared" si="33"/>
        <v>88</v>
      </c>
      <c r="G96" s="3">
        <v>23</v>
      </c>
      <c r="H96" s="3">
        <v>2</v>
      </c>
      <c r="I96" s="9">
        <f t="shared" si="34"/>
        <v>92</v>
      </c>
      <c r="J96" s="13">
        <v>1035797</v>
      </c>
      <c r="K96" s="13">
        <v>918822</v>
      </c>
      <c r="L96" s="29">
        <f t="shared" si="35"/>
        <v>88.70676397016018</v>
      </c>
      <c r="M96" s="13">
        <v>1104796</v>
      </c>
      <c r="N96" s="13">
        <f t="shared" si="36"/>
        <v>2023618</v>
      </c>
      <c r="O96" s="41">
        <f t="shared" si="26"/>
        <v>1.2024048183434877</v>
      </c>
      <c r="P96" s="13">
        <f t="shared" si="37"/>
        <v>581178</v>
      </c>
      <c r="Q96" s="29">
        <f t="shared" si="38"/>
        <v>61.2548</v>
      </c>
    </row>
    <row r="97" spans="1:17" s="39" customFormat="1" ht="12.75">
      <c r="A97" s="38" t="s">
        <v>190</v>
      </c>
      <c r="B97" s="38" t="s">
        <v>197</v>
      </c>
      <c r="C97" s="6">
        <v>2000000</v>
      </c>
      <c r="D97" s="3">
        <v>31</v>
      </c>
      <c r="E97" s="3">
        <v>20</v>
      </c>
      <c r="F97" s="9">
        <f t="shared" si="33"/>
        <v>64.51612903225806</v>
      </c>
      <c r="G97" s="3">
        <v>28</v>
      </c>
      <c r="H97" s="3">
        <v>3</v>
      </c>
      <c r="I97" s="9">
        <f t="shared" si="34"/>
        <v>90.3225806451613</v>
      </c>
      <c r="J97" s="13">
        <v>3194831</v>
      </c>
      <c r="K97" s="13">
        <v>1999669</v>
      </c>
      <c r="L97" s="29">
        <f t="shared" si="35"/>
        <v>62.590759886829694</v>
      </c>
      <c r="M97" s="13">
        <v>21390637</v>
      </c>
      <c r="N97" s="13">
        <f t="shared" si="36"/>
        <v>23390306</v>
      </c>
      <c r="O97" s="41">
        <f t="shared" si="26"/>
        <v>10.697088868207688</v>
      </c>
      <c r="P97" s="13">
        <f t="shared" si="37"/>
        <v>331</v>
      </c>
      <c r="Q97" s="29">
        <f t="shared" si="38"/>
        <v>99.98345</v>
      </c>
    </row>
    <row r="98" spans="1:17" s="39" customFormat="1" ht="12.75">
      <c r="A98" s="38" t="s">
        <v>191</v>
      </c>
      <c r="B98" s="38" t="s">
        <v>194</v>
      </c>
      <c r="C98" s="6">
        <v>10000000</v>
      </c>
      <c r="D98" s="3">
        <v>63</v>
      </c>
      <c r="E98" s="3">
        <v>52</v>
      </c>
      <c r="F98" s="9">
        <f t="shared" si="33"/>
        <v>82.53968253968254</v>
      </c>
      <c r="G98" s="3">
        <v>52</v>
      </c>
      <c r="H98" s="3">
        <v>11</v>
      </c>
      <c r="I98" s="9">
        <f t="shared" si="34"/>
        <v>82.53968253968254</v>
      </c>
      <c r="J98" s="13">
        <v>11357773</v>
      </c>
      <c r="K98" s="13">
        <v>9346223</v>
      </c>
      <c r="L98" s="29">
        <f t="shared" si="35"/>
        <v>82.28922166343702</v>
      </c>
      <c r="M98" s="13">
        <v>13734272</v>
      </c>
      <c r="N98" s="13">
        <f t="shared" si="36"/>
        <v>23080495</v>
      </c>
      <c r="O98" s="41">
        <f t="shared" si="26"/>
        <v>1.4694997112737413</v>
      </c>
      <c r="P98" s="13">
        <f t="shared" si="37"/>
        <v>653777</v>
      </c>
      <c r="Q98" s="29">
        <f t="shared" si="38"/>
        <v>93.46223</v>
      </c>
    </row>
    <row r="99" spans="1:17" s="39" customFormat="1" ht="12.75">
      <c r="A99" s="38" t="s">
        <v>192</v>
      </c>
      <c r="B99" s="38" t="s">
        <v>195</v>
      </c>
      <c r="C99" s="6">
        <v>2000000</v>
      </c>
      <c r="D99" s="3">
        <v>51</v>
      </c>
      <c r="E99" s="3">
        <v>28</v>
      </c>
      <c r="F99" s="9">
        <f t="shared" si="33"/>
        <v>54.90196078431372</v>
      </c>
      <c r="G99" s="3">
        <v>39</v>
      </c>
      <c r="H99" s="3">
        <v>12</v>
      </c>
      <c r="I99" s="9">
        <f t="shared" si="34"/>
        <v>76.47058823529412</v>
      </c>
      <c r="J99" s="13">
        <v>3683301</v>
      </c>
      <c r="K99" s="13">
        <v>1974477</v>
      </c>
      <c r="L99" s="29">
        <f t="shared" si="35"/>
        <v>53.60618097733528</v>
      </c>
      <c r="M99" s="13">
        <v>3344084</v>
      </c>
      <c r="N99" s="13">
        <f t="shared" si="36"/>
        <v>5318561</v>
      </c>
      <c r="O99" s="41">
        <f t="shared" si="26"/>
        <v>1.6936555857576463</v>
      </c>
      <c r="P99" s="13">
        <f t="shared" si="37"/>
        <v>25523</v>
      </c>
      <c r="Q99" s="29">
        <f t="shared" si="38"/>
        <v>98.72385</v>
      </c>
    </row>
    <row r="100" spans="1:17" s="39" customFormat="1" ht="12.75">
      <c r="A100" s="38" t="s">
        <v>193</v>
      </c>
      <c r="B100" s="38" t="s">
        <v>196</v>
      </c>
      <c r="C100" s="6">
        <v>4000000</v>
      </c>
      <c r="D100" s="3">
        <v>18</v>
      </c>
      <c r="E100" s="3">
        <v>17</v>
      </c>
      <c r="F100" s="9">
        <f t="shared" si="33"/>
        <v>94.44444444444444</v>
      </c>
      <c r="G100" s="3">
        <v>17</v>
      </c>
      <c r="H100" s="3">
        <v>1</v>
      </c>
      <c r="I100" s="9">
        <f t="shared" si="34"/>
        <v>94.44444444444444</v>
      </c>
      <c r="J100" s="13">
        <v>2011746</v>
      </c>
      <c r="K100" s="13">
        <v>1742246</v>
      </c>
      <c r="L100" s="29">
        <f t="shared" si="35"/>
        <v>86.60367660728541</v>
      </c>
      <c r="M100" s="13">
        <v>4090919</v>
      </c>
      <c r="N100" s="13">
        <f t="shared" si="36"/>
        <v>5833165</v>
      </c>
      <c r="O100" s="41">
        <f t="shared" si="26"/>
        <v>2.348071971466716</v>
      </c>
      <c r="P100" s="13">
        <f t="shared" si="37"/>
        <v>2257754</v>
      </c>
      <c r="Q100" s="29">
        <f t="shared" si="38"/>
        <v>43.55615</v>
      </c>
    </row>
    <row r="101" spans="1:17" s="39" customFormat="1" ht="12.75">
      <c r="A101" s="38" t="s">
        <v>200</v>
      </c>
      <c r="B101" s="38" t="s">
        <v>208</v>
      </c>
      <c r="C101" s="6">
        <v>1147000</v>
      </c>
      <c r="D101" s="3">
        <v>17</v>
      </c>
      <c r="E101" s="3">
        <v>16</v>
      </c>
      <c r="F101" s="9">
        <f t="shared" si="33"/>
        <v>94.11764705882354</v>
      </c>
      <c r="G101" s="3">
        <v>17</v>
      </c>
      <c r="H101" s="3">
        <v>0</v>
      </c>
      <c r="I101" s="9">
        <f t="shared" si="34"/>
        <v>100</v>
      </c>
      <c r="J101" s="13">
        <v>1036729</v>
      </c>
      <c r="K101" s="13">
        <v>959127</v>
      </c>
      <c r="L101" s="29">
        <f t="shared" si="35"/>
        <v>92.51472660647093</v>
      </c>
      <c r="M101" s="13">
        <v>2152624</v>
      </c>
      <c r="N101" s="13">
        <f t="shared" si="36"/>
        <v>3111751</v>
      </c>
      <c r="O101" s="41">
        <f t="shared" si="26"/>
        <v>2.2443576293858896</v>
      </c>
      <c r="P101" s="13">
        <f t="shared" si="37"/>
        <v>187873</v>
      </c>
      <c r="Q101" s="29">
        <f t="shared" si="38"/>
        <v>83.62048823016565</v>
      </c>
    </row>
    <row r="102" spans="1:17" s="39" customFormat="1" ht="12.75">
      <c r="A102" s="38" t="s">
        <v>201</v>
      </c>
      <c r="B102" s="38" t="s">
        <v>209</v>
      </c>
      <c r="C102" s="6">
        <v>4022267</v>
      </c>
      <c r="D102" s="3">
        <v>127</v>
      </c>
      <c r="E102" s="3">
        <v>64</v>
      </c>
      <c r="F102" s="9">
        <f t="shared" si="33"/>
        <v>50.39370078740158</v>
      </c>
      <c r="G102" s="3">
        <v>79</v>
      </c>
      <c r="H102" s="3">
        <v>48</v>
      </c>
      <c r="I102" s="9">
        <f t="shared" si="34"/>
        <v>62.20472440944882</v>
      </c>
      <c r="J102" s="13">
        <v>7180228</v>
      </c>
      <c r="K102" s="13">
        <v>4022267</v>
      </c>
      <c r="L102" s="29">
        <f t="shared" si="35"/>
        <v>56.01865288957398</v>
      </c>
      <c r="M102" s="13">
        <v>7073473</v>
      </c>
      <c r="N102" s="13">
        <f t="shared" si="36"/>
        <v>11095740</v>
      </c>
      <c r="O102" s="41">
        <f t="shared" si="26"/>
        <v>1.7585786821213012</v>
      </c>
      <c r="P102" s="13">
        <f t="shared" si="37"/>
        <v>0</v>
      </c>
      <c r="Q102" s="29">
        <f t="shared" si="38"/>
        <v>100</v>
      </c>
    </row>
    <row r="103" spans="1:17" s="39" customFormat="1" ht="12.75">
      <c r="A103" s="38" t="s">
        <v>202</v>
      </c>
      <c r="B103" s="38" t="s">
        <v>210</v>
      </c>
      <c r="C103" s="6">
        <v>2935000</v>
      </c>
      <c r="D103" s="3">
        <v>34</v>
      </c>
      <c r="E103" s="3">
        <v>34</v>
      </c>
      <c r="F103" s="9">
        <f t="shared" si="33"/>
        <v>100</v>
      </c>
      <c r="G103" s="3">
        <v>34</v>
      </c>
      <c r="H103" s="3">
        <v>0</v>
      </c>
      <c r="I103" s="9">
        <f t="shared" si="34"/>
        <v>100</v>
      </c>
      <c r="J103" s="13">
        <v>1623943</v>
      </c>
      <c r="K103" s="13">
        <v>1608629</v>
      </c>
      <c r="L103" s="29">
        <f t="shared" si="35"/>
        <v>99.05698660605698</v>
      </c>
      <c r="M103" s="13">
        <v>1802525</v>
      </c>
      <c r="N103" s="13">
        <f t="shared" si="36"/>
        <v>3411154</v>
      </c>
      <c r="O103" s="41">
        <f t="shared" si="26"/>
        <v>1.1205349400017033</v>
      </c>
      <c r="P103" s="13">
        <f t="shared" si="37"/>
        <v>1326371</v>
      </c>
      <c r="Q103" s="29">
        <f t="shared" si="38"/>
        <v>54.80848381601363</v>
      </c>
    </row>
    <row r="104" spans="1:17" s="39" customFormat="1" ht="12.75">
      <c r="A104" s="38" t="s">
        <v>203</v>
      </c>
      <c r="B104" s="38" t="s">
        <v>211</v>
      </c>
      <c r="C104" s="6">
        <v>500000</v>
      </c>
      <c r="D104" s="3">
        <v>72</v>
      </c>
      <c r="E104" s="3">
        <v>67</v>
      </c>
      <c r="F104" s="9">
        <f t="shared" si="33"/>
        <v>93.05555555555556</v>
      </c>
      <c r="G104" s="3">
        <v>67</v>
      </c>
      <c r="H104" s="3">
        <v>5</v>
      </c>
      <c r="I104" s="9">
        <f t="shared" si="34"/>
        <v>93.05555555555556</v>
      </c>
      <c r="J104" s="13">
        <v>536480</v>
      </c>
      <c r="K104" s="13">
        <v>497010</v>
      </c>
      <c r="L104" s="29">
        <f t="shared" si="35"/>
        <v>92.64278258276171</v>
      </c>
      <c r="M104" s="13">
        <v>845154</v>
      </c>
      <c r="N104" s="13">
        <f t="shared" si="36"/>
        <v>1342164</v>
      </c>
      <c r="O104" s="41">
        <f t="shared" si="26"/>
        <v>1.700476851572403</v>
      </c>
      <c r="P104" s="13">
        <f t="shared" si="37"/>
        <v>2990</v>
      </c>
      <c r="Q104" s="29">
        <f t="shared" si="38"/>
        <v>99.402</v>
      </c>
    </row>
    <row r="105" spans="1:17" s="39" customFormat="1" ht="12.75">
      <c r="A105" s="38" t="s">
        <v>204</v>
      </c>
      <c r="B105" s="38" t="s">
        <v>212</v>
      </c>
      <c r="C105" s="6">
        <v>1020000</v>
      </c>
      <c r="D105" s="3">
        <v>11</v>
      </c>
      <c r="E105" s="3">
        <v>10</v>
      </c>
      <c r="F105" s="9">
        <f t="shared" si="33"/>
        <v>90.9090909090909</v>
      </c>
      <c r="G105" s="3">
        <v>10</v>
      </c>
      <c r="H105" s="3">
        <v>1</v>
      </c>
      <c r="I105" s="9">
        <f t="shared" si="34"/>
        <v>90.9090909090909</v>
      </c>
      <c r="J105" s="13">
        <v>769867</v>
      </c>
      <c r="K105" s="13">
        <v>749867</v>
      </c>
      <c r="L105" s="29">
        <f t="shared" si="35"/>
        <v>97.40214868282443</v>
      </c>
      <c r="M105" s="13">
        <v>1163522</v>
      </c>
      <c r="N105" s="13">
        <f t="shared" si="36"/>
        <v>1913389</v>
      </c>
      <c r="O105" s="41">
        <f t="shared" si="26"/>
        <v>1.5516378237740827</v>
      </c>
      <c r="P105" s="13">
        <f t="shared" si="37"/>
        <v>270133</v>
      </c>
      <c r="Q105" s="29">
        <f t="shared" si="38"/>
        <v>73.51637254901961</v>
      </c>
    </row>
    <row r="106" spans="1:17" s="39" customFormat="1" ht="12.75">
      <c r="A106" s="38" t="s">
        <v>205</v>
      </c>
      <c r="B106" s="38" t="s">
        <v>213</v>
      </c>
      <c r="C106" s="6">
        <v>1500000</v>
      </c>
      <c r="D106" s="3">
        <v>18</v>
      </c>
      <c r="E106" s="3">
        <v>14</v>
      </c>
      <c r="F106" s="9">
        <f t="shared" si="33"/>
        <v>77.77777777777777</v>
      </c>
      <c r="G106" s="3">
        <v>14</v>
      </c>
      <c r="H106" s="3">
        <v>4</v>
      </c>
      <c r="I106" s="9">
        <f t="shared" si="34"/>
        <v>77.77777777777777</v>
      </c>
      <c r="J106" s="13">
        <v>1190815</v>
      </c>
      <c r="K106" s="13">
        <v>962539</v>
      </c>
      <c r="L106" s="29">
        <f t="shared" si="35"/>
        <v>80.83027170467285</v>
      </c>
      <c r="M106" s="13">
        <v>1037201</v>
      </c>
      <c r="N106" s="13">
        <f t="shared" si="36"/>
        <v>1999740</v>
      </c>
      <c r="O106" s="41">
        <f t="shared" si="26"/>
        <v>1.0775677660853222</v>
      </c>
      <c r="P106" s="13">
        <f t="shared" si="37"/>
        <v>537461</v>
      </c>
      <c r="Q106" s="29">
        <f t="shared" si="38"/>
        <v>64.16926666666667</v>
      </c>
    </row>
    <row r="107" spans="1:17" s="39" customFormat="1" ht="12.75">
      <c r="A107" s="38" t="s">
        <v>206</v>
      </c>
      <c r="B107" s="38" t="s">
        <v>214</v>
      </c>
      <c r="C107" s="6">
        <v>1500000</v>
      </c>
      <c r="D107" s="3">
        <v>22</v>
      </c>
      <c r="E107" s="3">
        <v>15</v>
      </c>
      <c r="F107" s="9">
        <f t="shared" si="33"/>
        <v>68.18181818181819</v>
      </c>
      <c r="G107" s="3">
        <v>21</v>
      </c>
      <c r="H107" s="3">
        <v>1</v>
      </c>
      <c r="I107" s="9">
        <f t="shared" si="34"/>
        <v>95.45454545454545</v>
      </c>
      <c r="J107" s="13">
        <v>1651134</v>
      </c>
      <c r="K107" s="13">
        <v>1245934</v>
      </c>
      <c r="L107" s="29">
        <f t="shared" si="35"/>
        <v>75.45929040283829</v>
      </c>
      <c r="M107" s="13">
        <v>1771560</v>
      </c>
      <c r="N107" s="13">
        <f t="shared" si="36"/>
        <v>3017494</v>
      </c>
      <c r="O107" s="41">
        <f t="shared" si="26"/>
        <v>1.4218730687179257</v>
      </c>
      <c r="P107" s="13">
        <f t="shared" si="37"/>
        <v>254066</v>
      </c>
      <c r="Q107" s="29">
        <f t="shared" si="38"/>
        <v>83.06226666666667</v>
      </c>
    </row>
    <row r="108" spans="1:17" s="39" customFormat="1" ht="12.75">
      <c r="A108" s="38" t="s">
        <v>207</v>
      </c>
      <c r="B108" s="38" t="s">
        <v>215</v>
      </c>
      <c r="C108" s="6">
        <v>800000</v>
      </c>
      <c r="D108" s="3">
        <v>10</v>
      </c>
      <c r="E108" s="3">
        <v>10</v>
      </c>
      <c r="F108" s="9">
        <f t="shared" si="33"/>
        <v>100</v>
      </c>
      <c r="G108" s="3">
        <v>10</v>
      </c>
      <c r="H108" s="3">
        <v>0</v>
      </c>
      <c r="I108" s="9">
        <f t="shared" si="34"/>
        <v>100</v>
      </c>
      <c r="J108" s="13">
        <v>588110</v>
      </c>
      <c r="K108" s="13">
        <v>588110</v>
      </c>
      <c r="L108" s="29">
        <f t="shared" si="35"/>
        <v>100</v>
      </c>
      <c r="M108" s="13">
        <v>653459</v>
      </c>
      <c r="N108" s="13">
        <f t="shared" si="36"/>
        <v>1241569</v>
      </c>
      <c r="O108" s="41">
        <f t="shared" si="26"/>
        <v>1.1111169679141657</v>
      </c>
      <c r="P108" s="13">
        <f t="shared" si="37"/>
        <v>211890</v>
      </c>
      <c r="Q108" s="29">
        <f t="shared" si="38"/>
        <v>73.51375</v>
      </c>
    </row>
    <row r="109" spans="1:17" ht="12.75">
      <c r="A109" s="104" t="s">
        <v>157</v>
      </c>
      <c r="B109" s="105"/>
      <c r="C109" s="8">
        <f>SUM(C79:C108)</f>
        <v>83324267</v>
      </c>
      <c r="D109" s="37">
        <f>SUM(D79:D108)</f>
        <v>1621</v>
      </c>
      <c r="E109" s="37">
        <f>SUM(E79:E108)</f>
        <v>1024</v>
      </c>
      <c r="F109" s="14">
        <f>E109*100/D109</f>
        <v>63.17088217149907</v>
      </c>
      <c r="G109" s="37">
        <f>SUM(G79:G108)</f>
        <v>1240</v>
      </c>
      <c r="H109" s="37">
        <f>SUM(H79:H108)</f>
        <v>381</v>
      </c>
      <c r="I109" s="14">
        <f>G109*100/D109</f>
        <v>76.49599012954965</v>
      </c>
      <c r="J109" s="8">
        <f>SUM(J79:J108)</f>
        <v>110596817</v>
      </c>
      <c r="K109" s="8">
        <f>SUM(K79:K108)</f>
        <v>72014356</v>
      </c>
      <c r="L109" s="40">
        <f>K109*100/J109</f>
        <v>65.11431156287256</v>
      </c>
      <c r="M109" s="8">
        <f>SUM(M79:M108)</f>
        <v>164090349</v>
      </c>
      <c r="N109" s="8">
        <f>SUM(N79:N108)</f>
        <v>236104705</v>
      </c>
      <c r="O109" s="42">
        <f>M109/K109</f>
        <v>2.2785783018041568</v>
      </c>
      <c r="P109" s="8">
        <f>SUM(P79:P108)</f>
        <v>11309911</v>
      </c>
      <c r="Q109" s="40">
        <f>K109*100/C109</f>
        <v>86.42663007164528</v>
      </c>
    </row>
    <row r="110" spans="1:17" s="50" customFormat="1" ht="29.25" customHeight="1">
      <c r="A110" s="45"/>
      <c r="B110" s="45"/>
      <c r="C110" s="46"/>
      <c r="D110" s="47"/>
      <c r="E110" s="47"/>
      <c r="F110" s="48"/>
      <c r="G110" s="47"/>
      <c r="H110" s="47"/>
      <c r="I110" s="48"/>
      <c r="J110" s="46"/>
      <c r="K110" s="46"/>
      <c r="L110" s="21"/>
      <c r="M110" s="46"/>
      <c r="N110" s="46"/>
      <c r="O110" s="49"/>
      <c r="P110" s="46"/>
      <c r="Q110" s="21"/>
    </row>
    <row r="111" spans="1:17" ht="12.75" customHeight="1">
      <c r="A111" s="2" t="s">
        <v>0</v>
      </c>
      <c r="B111" s="24" t="s">
        <v>18</v>
      </c>
      <c r="C111" s="91" t="s">
        <v>10</v>
      </c>
      <c r="D111" s="100" t="s">
        <v>3</v>
      </c>
      <c r="E111" s="101"/>
      <c r="F111" s="101"/>
      <c r="G111" s="102"/>
      <c r="H111" s="102"/>
      <c r="I111" s="103"/>
      <c r="J111" s="91" t="s">
        <v>12</v>
      </c>
      <c r="K111" s="88" t="s">
        <v>13</v>
      </c>
      <c r="L111" s="80" t="s">
        <v>9</v>
      </c>
      <c r="M111" s="91" t="s">
        <v>17</v>
      </c>
      <c r="N111" s="91" t="s">
        <v>16</v>
      </c>
      <c r="O111" s="80" t="s">
        <v>199</v>
      </c>
      <c r="P111" s="17" t="s">
        <v>14</v>
      </c>
      <c r="Q111" s="80" t="s">
        <v>11</v>
      </c>
    </row>
    <row r="112" spans="1:17" ht="12.75" customHeight="1">
      <c r="A112" s="23"/>
      <c r="B112" s="23" t="s">
        <v>218</v>
      </c>
      <c r="C112" s="92"/>
      <c r="D112" s="83" t="s">
        <v>2</v>
      </c>
      <c r="E112" s="85" t="s">
        <v>4</v>
      </c>
      <c r="F112" s="85" t="s">
        <v>5</v>
      </c>
      <c r="G112" s="83" t="s">
        <v>7</v>
      </c>
      <c r="H112" s="85" t="s">
        <v>6</v>
      </c>
      <c r="I112" s="86" t="s">
        <v>8</v>
      </c>
      <c r="J112" s="92"/>
      <c r="K112" s="89"/>
      <c r="L112" s="81"/>
      <c r="M112" s="92"/>
      <c r="N112" s="92"/>
      <c r="O112" s="81"/>
      <c r="P112" s="18" t="s">
        <v>15</v>
      </c>
      <c r="Q112" s="81"/>
    </row>
    <row r="113" spans="1:18" ht="50.25" customHeight="1">
      <c r="A113" s="33"/>
      <c r="B113" s="22" t="s">
        <v>1</v>
      </c>
      <c r="C113" s="93"/>
      <c r="D113" s="84"/>
      <c r="E113" s="84"/>
      <c r="F113" s="84"/>
      <c r="G113" s="84"/>
      <c r="H113" s="84"/>
      <c r="I113" s="87"/>
      <c r="J113" s="93"/>
      <c r="K113" s="90"/>
      <c r="L113" s="82"/>
      <c r="M113" s="93"/>
      <c r="N113" s="93"/>
      <c r="O113" s="82"/>
      <c r="P113" s="19"/>
      <c r="Q113" s="82"/>
      <c r="R113" s="5"/>
    </row>
    <row r="114" spans="1:17" s="36" customFormat="1" ht="12.75">
      <c r="A114" s="63" t="s">
        <v>216</v>
      </c>
      <c r="B114" s="64" t="s">
        <v>217</v>
      </c>
      <c r="C114" s="65">
        <v>2000000</v>
      </c>
      <c r="D114" s="66">
        <v>118</v>
      </c>
      <c r="E114" s="66">
        <v>54</v>
      </c>
      <c r="F114" s="67">
        <f aca="true" t="shared" si="39" ref="F114:F122">E114*100/D114</f>
        <v>45.76271186440678</v>
      </c>
      <c r="G114" s="66">
        <v>84</v>
      </c>
      <c r="H114" s="66">
        <v>34</v>
      </c>
      <c r="I114" s="67">
        <f aca="true" t="shared" si="40" ref="I114:I122">G114*100/D114</f>
        <v>71.1864406779661</v>
      </c>
      <c r="J114" s="68">
        <v>4207153</v>
      </c>
      <c r="K114" s="68">
        <v>1999997</v>
      </c>
      <c r="L114" s="69">
        <f aca="true" t="shared" si="41" ref="L114:L122">K114*100/J114</f>
        <v>47.538014424481354</v>
      </c>
      <c r="M114" s="68">
        <v>7735837</v>
      </c>
      <c r="N114" s="68">
        <f aca="true" t="shared" si="42" ref="N114:N122">K114+M114</f>
        <v>9735834</v>
      </c>
      <c r="O114" s="70">
        <f aca="true" t="shared" si="43" ref="O114:O122">M114/K114</f>
        <v>3.8679243018864526</v>
      </c>
      <c r="P114" s="68">
        <f aca="true" t="shared" si="44" ref="P114:P122">C114-K114</f>
        <v>3</v>
      </c>
      <c r="Q114" s="69">
        <f aca="true" t="shared" si="45" ref="Q114:Q122">K114*100/C114</f>
        <v>99.99985</v>
      </c>
    </row>
    <row r="115" spans="1:17" s="39" customFormat="1" ht="12.75">
      <c r="A115" s="38" t="s">
        <v>220</v>
      </c>
      <c r="B115" s="38" t="s">
        <v>224</v>
      </c>
      <c r="C115" s="6">
        <v>2500000</v>
      </c>
      <c r="D115" s="3">
        <v>224</v>
      </c>
      <c r="E115" s="3">
        <v>120</v>
      </c>
      <c r="F115" s="9">
        <f t="shared" si="39"/>
        <v>53.57142857142857</v>
      </c>
      <c r="G115" s="3">
        <v>165</v>
      </c>
      <c r="H115" s="3">
        <v>59</v>
      </c>
      <c r="I115" s="9">
        <f t="shared" si="40"/>
        <v>73.66071428571429</v>
      </c>
      <c r="J115" s="13">
        <v>4957058</v>
      </c>
      <c r="K115" s="13">
        <v>2500000</v>
      </c>
      <c r="L115" s="29">
        <f t="shared" si="41"/>
        <v>50.43313997939907</v>
      </c>
      <c r="M115" s="13">
        <v>4799042</v>
      </c>
      <c r="N115" s="13">
        <f t="shared" si="42"/>
        <v>7299042</v>
      </c>
      <c r="O115" s="41">
        <f t="shared" si="43"/>
        <v>1.9196168</v>
      </c>
      <c r="P115" s="13">
        <f t="shared" si="44"/>
        <v>0</v>
      </c>
      <c r="Q115" s="29">
        <f t="shared" si="45"/>
        <v>100</v>
      </c>
    </row>
    <row r="116" spans="1:17" s="39" customFormat="1" ht="12.75">
      <c r="A116" s="38" t="s">
        <v>221</v>
      </c>
      <c r="B116" s="38" t="s">
        <v>225</v>
      </c>
      <c r="C116" s="6">
        <v>4000000</v>
      </c>
      <c r="D116" s="3">
        <v>140</v>
      </c>
      <c r="E116" s="3">
        <v>83</v>
      </c>
      <c r="F116" s="9">
        <f t="shared" si="39"/>
        <v>59.285714285714285</v>
      </c>
      <c r="G116" s="3">
        <v>108</v>
      </c>
      <c r="H116" s="3">
        <v>32</v>
      </c>
      <c r="I116" s="9">
        <f t="shared" si="40"/>
        <v>77.14285714285714</v>
      </c>
      <c r="J116" s="13">
        <v>6656611</v>
      </c>
      <c r="K116" s="13">
        <v>4000000</v>
      </c>
      <c r="L116" s="29">
        <f t="shared" si="41"/>
        <v>60.090637713395</v>
      </c>
      <c r="M116" s="13">
        <v>15641641</v>
      </c>
      <c r="N116" s="13">
        <f t="shared" si="42"/>
        <v>19641641</v>
      </c>
      <c r="O116" s="41">
        <f t="shared" si="43"/>
        <v>3.91041025</v>
      </c>
      <c r="P116" s="13">
        <f t="shared" si="44"/>
        <v>0</v>
      </c>
      <c r="Q116" s="29">
        <f t="shared" si="45"/>
        <v>100</v>
      </c>
    </row>
    <row r="117" spans="1:17" s="39" customFormat="1" ht="12.75">
      <c r="A117" s="38" t="s">
        <v>222</v>
      </c>
      <c r="B117" s="38" t="s">
        <v>226</v>
      </c>
      <c r="C117" s="6">
        <v>2000000</v>
      </c>
      <c r="D117" s="3">
        <v>81</v>
      </c>
      <c r="E117" s="3">
        <v>56</v>
      </c>
      <c r="F117" s="9">
        <f t="shared" si="39"/>
        <v>69.1358024691358</v>
      </c>
      <c r="G117" s="3">
        <v>64</v>
      </c>
      <c r="H117" s="3">
        <v>17</v>
      </c>
      <c r="I117" s="9">
        <f t="shared" si="40"/>
        <v>79.01234567901234</v>
      </c>
      <c r="J117" s="13">
        <v>2894204</v>
      </c>
      <c r="K117" s="13">
        <v>1997404</v>
      </c>
      <c r="L117" s="29">
        <f t="shared" si="41"/>
        <v>69.01393267371616</v>
      </c>
      <c r="M117" s="13">
        <v>7545266</v>
      </c>
      <c r="N117" s="13">
        <f t="shared" si="42"/>
        <v>9542670</v>
      </c>
      <c r="O117" s="41">
        <f t="shared" si="43"/>
        <v>3.7775362420421708</v>
      </c>
      <c r="P117" s="13">
        <f t="shared" si="44"/>
        <v>2596</v>
      </c>
      <c r="Q117" s="29">
        <f t="shared" si="45"/>
        <v>99.8702</v>
      </c>
    </row>
    <row r="118" spans="1:17" s="39" customFormat="1" ht="12.75">
      <c r="A118" s="38" t="s">
        <v>223</v>
      </c>
      <c r="B118" s="38" t="s">
        <v>227</v>
      </c>
      <c r="C118" s="6">
        <v>500000</v>
      </c>
      <c r="D118" s="3">
        <v>34</v>
      </c>
      <c r="E118" s="3">
        <v>21</v>
      </c>
      <c r="F118" s="9">
        <f t="shared" si="39"/>
        <v>61.76470588235294</v>
      </c>
      <c r="G118" s="3">
        <v>30</v>
      </c>
      <c r="H118" s="3">
        <v>4</v>
      </c>
      <c r="I118" s="9">
        <f t="shared" si="40"/>
        <v>88.23529411764706</v>
      </c>
      <c r="J118" s="13">
        <v>817049</v>
      </c>
      <c r="K118" s="13">
        <v>500000</v>
      </c>
      <c r="L118" s="29">
        <f t="shared" si="41"/>
        <v>61.195840151569854</v>
      </c>
      <c r="M118" s="13">
        <v>960020</v>
      </c>
      <c r="N118" s="13">
        <f t="shared" si="42"/>
        <v>1460020</v>
      </c>
      <c r="O118" s="41">
        <f t="shared" si="43"/>
        <v>1.92004</v>
      </c>
      <c r="P118" s="13">
        <f t="shared" si="44"/>
        <v>0</v>
      </c>
      <c r="Q118" s="29">
        <f t="shared" si="45"/>
        <v>100</v>
      </c>
    </row>
    <row r="119" spans="1:17" s="39" customFormat="1" ht="12.75">
      <c r="A119" s="38" t="s">
        <v>228</v>
      </c>
      <c r="B119" s="38" t="s">
        <v>235</v>
      </c>
      <c r="C119" s="6">
        <v>9000000</v>
      </c>
      <c r="D119" s="3">
        <v>50</v>
      </c>
      <c r="E119" s="3">
        <v>47</v>
      </c>
      <c r="F119" s="9">
        <f t="shared" si="39"/>
        <v>94</v>
      </c>
      <c r="G119" s="3">
        <v>47</v>
      </c>
      <c r="H119" s="3">
        <v>3</v>
      </c>
      <c r="I119" s="9">
        <f t="shared" si="40"/>
        <v>94</v>
      </c>
      <c r="J119" s="13">
        <v>8991577</v>
      </c>
      <c r="K119" s="13">
        <v>8605604</v>
      </c>
      <c r="L119" s="29">
        <f t="shared" si="41"/>
        <v>95.70739370857859</v>
      </c>
      <c r="M119" s="13">
        <v>14779055</v>
      </c>
      <c r="N119" s="13">
        <f t="shared" si="42"/>
        <v>23384659</v>
      </c>
      <c r="O119" s="41">
        <f t="shared" si="43"/>
        <v>1.717375677523623</v>
      </c>
      <c r="P119" s="13">
        <f t="shared" si="44"/>
        <v>394396</v>
      </c>
      <c r="Q119" s="29">
        <f t="shared" si="45"/>
        <v>95.61782222222222</v>
      </c>
    </row>
    <row r="120" spans="1:17" s="39" customFormat="1" ht="12.75">
      <c r="A120" s="38" t="s">
        <v>229</v>
      </c>
      <c r="B120" s="38" t="s">
        <v>236</v>
      </c>
      <c r="C120" s="6">
        <v>4500000</v>
      </c>
      <c r="D120" s="3">
        <v>44</v>
      </c>
      <c r="E120" s="3">
        <v>35</v>
      </c>
      <c r="F120" s="9">
        <f t="shared" si="39"/>
        <v>79.54545454545455</v>
      </c>
      <c r="G120" s="3">
        <v>39</v>
      </c>
      <c r="H120" s="3">
        <v>5</v>
      </c>
      <c r="I120" s="9">
        <f t="shared" si="40"/>
        <v>88.63636363636364</v>
      </c>
      <c r="J120" s="13">
        <v>5394876</v>
      </c>
      <c r="K120" s="13">
        <v>4456796</v>
      </c>
      <c r="L120" s="29">
        <f t="shared" si="41"/>
        <v>82.61164853464658</v>
      </c>
      <c r="M120" s="13">
        <v>6935981</v>
      </c>
      <c r="N120" s="13">
        <f t="shared" si="42"/>
        <v>11392777</v>
      </c>
      <c r="O120" s="41">
        <f t="shared" si="43"/>
        <v>1.5562706931167591</v>
      </c>
      <c r="P120" s="13">
        <f t="shared" si="44"/>
        <v>43204</v>
      </c>
      <c r="Q120" s="29">
        <f t="shared" si="45"/>
        <v>99.03991111111111</v>
      </c>
    </row>
    <row r="121" spans="1:17" s="39" customFormat="1" ht="12.75">
      <c r="A121" s="38" t="s">
        <v>230</v>
      </c>
      <c r="B121" s="38" t="s">
        <v>237</v>
      </c>
      <c r="C121" s="6">
        <v>10000000</v>
      </c>
      <c r="D121" s="3">
        <v>81</v>
      </c>
      <c r="E121" s="3">
        <v>61</v>
      </c>
      <c r="F121" s="9">
        <f t="shared" si="39"/>
        <v>75.30864197530865</v>
      </c>
      <c r="G121" s="3">
        <v>63</v>
      </c>
      <c r="H121" s="3">
        <v>18</v>
      </c>
      <c r="I121" s="9">
        <f t="shared" si="40"/>
        <v>77.77777777777777</v>
      </c>
      <c r="J121" s="13">
        <v>13537718</v>
      </c>
      <c r="K121" s="13">
        <v>10000000</v>
      </c>
      <c r="L121" s="29">
        <f t="shared" si="41"/>
        <v>73.86769321092373</v>
      </c>
      <c r="M121" s="13">
        <v>15398645</v>
      </c>
      <c r="N121" s="13">
        <f t="shared" si="42"/>
        <v>25398645</v>
      </c>
      <c r="O121" s="41">
        <f t="shared" si="43"/>
        <v>1.5398645</v>
      </c>
      <c r="P121" s="13">
        <f t="shared" si="44"/>
        <v>0</v>
      </c>
      <c r="Q121" s="29">
        <f t="shared" si="45"/>
        <v>100</v>
      </c>
    </row>
    <row r="122" spans="1:17" s="39" customFormat="1" ht="12.75">
      <c r="A122" s="38" t="s">
        <v>231</v>
      </c>
      <c r="B122" s="38" t="s">
        <v>238</v>
      </c>
      <c r="C122" s="6">
        <v>500000</v>
      </c>
      <c r="D122" s="3">
        <v>20</v>
      </c>
      <c r="E122" s="3">
        <v>15</v>
      </c>
      <c r="F122" s="9">
        <f t="shared" si="39"/>
        <v>75</v>
      </c>
      <c r="G122" s="3">
        <v>19</v>
      </c>
      <c r="H122" s="3">
        <v>1</v>
      </c>
      <c r="I122" s="9">
        <f t="shared" si="40"/>
        <v>95</v>
      </c>
      <c r="J122" s="13">
        <v>712876</v>
      </c>
      <c r="K122" s="13">
        <v>499999</v>
      </c>
      <c r="L122" s="29">
        <f t="shared" si="41"/>
        <v>70.13828491911637</v>
      </c>
      <c r="M122" s="13">
        <v>579392</v>
      </c>
      <c r="N122" s="13">
        <f t="shared" si="42"/>
        <v>1079391</v>
      </c>
      <c r="O122" s="41">
        <f t="shared" si="43"/>
        <v>1.1587863175726352</v>
      </c>
      <c r="P122" s="13">
        <f t="shared" si="44"/>
        <v>1</v>
      </c>
      <c r="Q122" s="29">
        <f t="shared" si="45"/>
        <v>99.9998</v>
      </c>
    </row>
    <row r="123" spans="1:17" s="39" customFormat="1" ht="12.75">
      <c r="A123" s="38" t="s">
        <v>232</v>
      </c>
      <c r="B123" s="38" t="s">
        <v>239</v>
      </c>
      <c r="C123" s="6">
        <v>1500000</v>
      </c>
      <c r="D123" s="3">
        <v>11</v>
      </c>
      <c r="E123" s="3">
        <v>9</v>
      </c>
      <c r="F123" s="9">
        <f aca="true" t="shared" si="46" ref="F123:F129">E123*100/D123</f>
        <v>81.81818181818181</v>
      </c>
      <c r="G123" s="3">
        <v>9</v>
      </c>
      <c r="H123" s="3">
        <v>2</v>
      </c>
      <c r="I123" s="9">
        <f aca="true" t="shared" si="47" ref="I123:I129">G123*100/D123</f>
        <v>81.81818181818181</v>
      </c>
      <c r="J123" s="13">
        <v>941428</v>
      </c>
      <c r="K123" s="13">
        <v>750946</v>
      </c>
      <c r="L123" s="29">
        <f aca="true" t="shared" si="48" ref="L123:L129">K123*100/J123</f>
        <v>79.76669485080113</v>
      </c>
      <c r="M123" s="13">
        <v>886656</v>
      </c>
      <c r="N123" s="13">
        <f aca="true" t="shared" si="49" ref="N123:N129">K123+M123</f>
        <v>1637602</v>
      </c>
      <c r="O123" s="41">
        <f aca="true" t="shared" si="50" ref="O123:O129">M123/K123</f>
        <v>1.1807187201210207</v>
      </c>
      <c r="P123" s="13">
        <f aca="true" t="shared" si="51" ref="P123:P129">C123-K123</f>
        <v>749054</v>
      </c>
      <c r="Q123" s="29">
        <f aca="true" t="shared" si="52" ref="Q123:Q129">K123*100/C123</f>
        <v>50.063066666666664</v>
      </c>
    </row>
    <row r="124" spans="1:17" s="39" customFormat="1" ht="12.75">
      <c r="A124" s="38" t="s">
        <v>233</v>
      </c>
      <c r="B124" s="38" t="s">
        <v>240</v>
      </c>
      <c r="C124" s="6">
        <v>1500000</v>
      </c>
      <c r="D124" s="3">
        <v>14</v>
      </c>
      <c r="E124" s="3">
        <v>13</v>
      </c>
      <c r="F124" s="9">
        <f t="shared" si="46"/>
        <v>92.85714285714286</v>
      </c>
      <c r="G124" s="3">
        <v>13</v>
      </c>
      <c r="H124" s="3">
        <v>1</v>
      </c>
      <c r="I124" s="9">
        <f t="shared" si="47"/>
        <v>92.85714285714286</v>
      </c>
      <c r="J124" s="13">
        <v>776838</v>
      </c>
      <c r="K124" s="13">
        <v>750445</v>
      </c>
      <c r="L124" s="29">
        <f t="shared" si="48"/>
        <v>96.60250914605105</v>
      </c>
      <c r="M124" s="13">
        <v>318905</v>
      </c>
      <c r="N124" s="13">
        <f t="shared" si="49"/>
        <v>1069350</v>
      </c>
      <c r="O124" s="41">
        <f t="shared" si="50"/>
        <v>0.42495452698065816</v>
      </c>
      <c r="P124" s="13">
        <f t="shared" si="51"/>
        <v>749555</v>
      </c>
      <c r="Q124" s="29">
        <f t="shared" si="52"/>
        <v>50.029666666666664</v>
      </c>
    </row>
    <row r="125" spans="1:17" s="39" customFormat="1" ht="12.75">
      <c r="A125" s="38" t="s">
        <v>234</v>
      </c>
      <c r="B125" s="38" t="s">
        <v>241</v>
      </c>
      <c r="C125" s="6">
        <v>1000000</v>
      </c>
      <c r="D125" s="3">
        <v>38</v>
      </c>
      <c r="E125" s="3">
        <v>22</v>
      </c>
      <c r="F125" s="9">
        <f t="shared" si="46"/>
        <v>57.89473684210526</v>
      </c>
      <c r="G125" s="3">
        <v>37</v>
      </c>
      <c r="H125" s="3">
        <v>1</v>
      </c>
      <c r="I125" s="9">
        <f t="shared" si="47"/>
        <v>97.36842105263158</v>
      </c>
      <c r="J125" s="13">
        <v>1699247</v>
      </c>
      <c r="K125" s="13">
        <v>986862</v>
      </c>
      <c r="L125" s="29">
        <f t="shared" si="48"/>
        <v>58.07643032472619</v>
      </c>
      <c r="M125" s="13">
        <v>212022</v>
      </c>
      <c r="N125" s="13">
        <f t="shared" si="49"/>
        <v>1198884</v>
      </c>
      <c r="O125" s="41">
        <f t="shared" si="50"/>
        <v>0.21484462873228477</v>
      </c>
      <c r="P125" s="13">
        <f t="shared" si="51"/>
        <v>13138</v>
      </c>
      <c r="Q125" s="29">
        <f t="shared" si="52"/>
        <v>98.6862</v>
      </c>
    </row>
    <row r="126" spans="1:17" s="39" customFormat="1" ht="12.75">
      <c r="A126" s="38" t="s">
        <v>242</v>
      </c>
      <c r="B126" s="38" t="s">
        <v>243</v>
      </c>
      <c r="C126" s="6">
        <v>1000000</v>
      </c>
      <c r="D126" s="3">
        <v>30</v>
      </c>
      <c r="E126" s="3">
        <v>17</v>
      </c>
      <c r="F126" s="9">
        <f t="shared" si="46"/>
        <v>56.666666666666664</v>
      </c>
      <c r="G126" s="3">
        <v>21</v>
      </c>
      <c r="H126" s="3">
        <v>9</v>
      </c>
      <c r="I126" s="9">
        <f t="shared" si="47"/>
        <v>70</v>
      </c>
      <c r="J126" s="13">
        <v>1927114</v>
      </c>
      <c r="K126" s="13">
        <v>1000000</v>
      </c>
      <c r="L126" s="29">
        <f t="shared" si="48"/>
        <v>51.891066122709915</v>
      </c>
      <c r="M126" s="13">
        <v>1114960</v>
      </c>
      <c r="N126" s="13">
        <f t="shared" si="49"/>
        <v>2114960</v>
      </c>
      <c r="O126" s="41">
        <f t="shared" si="50"/>
        <v>1.11496</v>
      </c>
      <c r="P126" s="13">
        <f t="shared" si="51"/>
        <v>0</v>
      </c>
      <c r="Q126" s="29">
        <f t="shared" si="52"/>
        <v>100</v>
      </c>
    </row>
    <row r="127" spans="1:17" s="39" customFormat="1" ht="12.75">
      <c r="A127" s="38" t="s">
        <v>244</v>
      </c>
      <c r="B127" s="38" t="s">
        <v>248</v>
      </c>
      <c r="C127" s="6">
        <v>5300000</v>
      </c>
      <c r="D127" s="3">
        <v>95</v>
      </c>
      <c r="E127" s="3">
        <v>33</v>
      </c>
      <c r="F127" s="9">
        <f t="shared" si="46"/>
        <v>34.73684210526316</v>
      </c>
      <c r="G127" s="3">
        <v>70</v>
      </c>
      <c r="H127" s="3">
        <v>25</v>
      </c>
      <c r="I127" s="9">
        <f t="shared" si="47"/>
        <v>73.6842105263158</v>
      </c>
      <c r="J127" s="13">
        <v>13101703</v>
      </c>
      <c r="K127" s="13">
        <v>5276588</v>
      </c>
      <c r="L127" s="29">
        <f t="shared" si="48"/>
        <v>40.274062081853025</v>
      </c>
      <c r="M127" s="13">
        <v>5408747</v>
      </c>
      <c r="N127" s="13">
        <f t="shared" si="49"/>
        <v>10685335</v>
      </c>
      <c r="O127" s="41">
        <f t="shared" si="50"/>
        <v>1.0250462988582774</v>
      </c>
      <c r="P127" s="13">
        <f t="shared" si="51"/>
        <v>23412</v>
      </c>
      <c r="Q127" s="29">
        <f t="shared" si="52"/>
        <v>99.5582641509434</v>
      </c>
    </row>
    <row r="128" spans="1:17" s="39" customFormat="1" ht="12.75">
      <c r="A128" s="38" t="s">
        <v>245</v>
      </c>
      <c r="B128" s="38" t="s">
        <v>249</v>
      </c>
      <c r="C128" s="6">
        <v>14000000</v>
      </c>
      <c r="D128" s="3">
        <v>131</v>
      </c>
      <c r="E128" s="3">
        <v>111</v>
      </c>
      <c r="F128" s="9">
        <f t="shared" si="46"/>
        <v>84.73282442748092</v>
      </c>
      <c r="G128" s="3">
        <v>111</v>
      </c>
      <c r="H128" s="3">
        <v>20</v>
      </c>
      <c r="I128" s="9">
        <f t="shared" si="47"/>
        <v>84.73282442748092</v>
      </c>
      <c r="J128" s="13">
        <v>16046129</v>
      </c>
      <c r="K128" s="13">
        <v>13834458</v>
      </c>
      <c r="L128" s="29">
        <f t="shared" si="48"/>
        <v>86.21679409407714</v>
      </c>
      <c r="M128" s="13">
        <v>34826312</v>
      </c>
      <c r="N128" s="13">
        <f t="shared" si="49"/>
        <v>48660770</v>
      </c>
      <c r="O128" s="41">
        <f t="shared" si="50"/>
        <v>2.5173600584858473</v>
      </c>
      <c r="P128" s="13">
        <f t="shared" si="51"/>
        <v>165542</v>
      </c>
      <c r="Q128" s="29">
        <f t="shared" si="52"/>
        <v>98.81755714285714</v>
      </c>
    </row>
    <row r="129" spans="1:17" s="39" customFormat="1" ht="12.75">
      <c r="A129" s="38" t="s">
        <v>246</v>
      </c>
      <c r="B129" s="38" t="s">
        <v>250</v>
      </c>
      <c r="C129" s="6">
        <v>2500000</v>
      </c>
      <c r="D129" s="3">
        <v>19</v>
      </c>
      <c r="E129" s="3">
        <v>14</v>
      </c>
      <c r="F129" s="9">
        <f t="shared" si="46"/>
        <v>73.6842105263158</v>
      </c>
      <c r="G129" s="3">
        <v>15</v>
      </c>
      <c r="H129" s="3">
        <v>4</v>
      </c>
      <c r="I129" s="9">
        <f t="shared" si="47"/>
        <v>78.94736842105263</v>
      </c>
      <c r="J129" s="13">
        <v>3041982</v>
      </c>
      <c r="K129" s="13">
        <v>2275172</v>
      </c>
      <c r="L129" s="29">
        <f t="shared" si="48"/>
        <v>74.79242151991694</v>
      </c>
      <c r="M129" s="13">
        <v>1196580</v>
      </c>
      <c r="N129" s="13">
        <f t="shared" si="49"/>
        <v>3471752</v>
      </c>
      <c r="O129" s="41">
        <f t="shared" si="50"/>
        <v>0.5259294681896578</v>
      </c>
      <c r="P129" s="13">
        <f t="shared" si="51"/>
        <v>224828</v>
      </c>
      <c r="Q129" s="29">
        <f t="shared" si="52"/>
        <v>91.00688</v>
      </c>
    </row>
    <row r="130" spans="1:17" s="39" customFormat="1" ht="12.75">
      <c r="A130" s="38" t="s">
        <v>247</v>
      </c>
      <c r="B130" s="38" t="s">
        <v>251</v>
      </c>
      <c r="C130" s="6">
        <v>2000000</v>
      </c>
      <c r="D130" s="3">
        <v>43</v>
      </c>
      <c r="E130" s="3">
        <v>26</v>
      </c>
      <c r="F130" s="9">
        <f>E130*100/D130</f>
        <v>60.46511627906977</v>
      </c>
      <c r="G130" s="3">
        <v>40</v>
      </c>
      <c r="H130" s="3">
        <v>3</v>
      </c>
      <c r="I130" s="9">
        <f>G130*100/D130</f>
        <v>93.02325581395348</v>
      </c>
      <c r="J130" s="13">
        <v>3566491</v>
      </c>
      <c r="K130" s="13">
        <v>2000000</v>
      </c>
      <c r="L130" s="29">
        <f>K130*100/J130</f>
        <v>56.07752830443144</v>
      </c>
      <c r="M130" s="13">
        <v>3556258</v>
      </c>
      <c r="N130" s="13">
        <f>K130+M130</f>
        <v>5556258</v>
      </c>
      <c r="O130" s="41">
        <f>M130/K130</f>
        <v>1.778129</v>
      </c>
      <c r="P130" s="13">
        <f>C130-K130</f>
        <v>0</v>
      </c>
      <c r="Q130" s="29">
        <f>K130*100/C130</f>
        <v>100</v>
      </c>
    </row>
    <row r="131" spans="1:17" s="39" customFormat="1" ht="12.75">
      <c r="A131" s="51"/>
      <c r="B131" s="52"/>
      <c r="C131" s="53"/>
      <c r="D131" s="54"/>
      <c r="E131" s="34"/>
      <c r="F131" s="43"/>
      <c r="G131" s="34"/>
      <c r="H131" s="34"/>
      <c r="I131" s="43"/>
      <c r="J131" s="30"/>
      <c r="K131" s="30"/>
      <c r="L131" s="31"/>
      <c r="M131" s="30"/>
      <c r="N131" s="30"/>
      <c r="O131" s="44"/>
      <c r="P131" s="30"/>
      <c r="Q131" s="31"/>
    </row>
    <row r="132" spans="1:17" ht="12.75">
      <c r="A132" s="104" t="s">
        <v>219</v>
      </c>
      <c r="B132" s="105"/>
      <c r="C132" s="8">
        <f>SUM(C114:C131)</f>
        <v>63800000</v>
      </c>
      <c r="D132" s="37">
        <f>SUM(D114:D131)</f>
        <v>1173</v>
      </c>
      <c r="E132" s="37">
        <f>SUM(E114:E131)</f>
        <v>737</v>
      </c>
      <c r="F132" s="14">
        <f>E132*100/D132</f>
        <v>62.830349531116795</v>
      </c>
      <c r="G132" s="37">
        <f>SUM(G114:G131)</f>
        <v>935</v>
      </c>
      <c r="H132" s="37">
        <f>SUM(H114:H131)</f>
        <v>238</v>
      </c>
      <c r="I132" s="14">
        <f>G132*100/D132</f>
        <v>79.71014492753623</v>
      </c>
      <c r="J132" s="8">
        <f>SUM(J114:J131)</f>
        <v>89270054</v>
      </c>
      <c r="K132" s="8">
        <f>SUM(K114:K131)</f>
        <v>61434271</v>
      </c>
      <c r="L132" s="14">
        <f>K132*100/J132</f>
        <v>68.81845394649363</v>
      </c>
      <c r="M132" s="8">
        <f>SUM(M114:M131)</f>
        <v>121895319</v>
      </c>
      <c r="N132" s="8">
        <f>SUM(N114:N131)</f>
        <v>183329590</v>
      </c>
      <c r="O132" s="42">
        <f>M132/K132</f>
        <v>1.9841583047351534</v>
      </c>
      <c r="P132" s="8">
        <f>SUM(P114:P131)</f>
        <v>2365729</v>
      </c>
      <c r="Q132" s="40">
        <f>K132*100/C132</f>
        <v>96.29196081504702</v>
      </c>
    </row>
    <row r="133" ht="12.75">
      <c r="A133" s="35"/>
    </row>
    <row r="134" ht="12.75">
      <c r="A134" s="62" t="s">
        <v>256</v>
      </c>
    </row>
    <row r="135" ht="12.75">
      <c r="A135" s="61" t="s">
        <v>260</v>
      </c>
    </row>
    <row r="136" ht="12.75">
      <c r="A136" s="61"/>
    </row>
    <row r="137" ht="15.75">
      <c r="A137" s="76" t="s">
        <v>259</v>
      </c>
    </row>
    <row r="139" spans="1:17" ht="12.75">
      <c r="A139" s="94" t="s">
        <v>253</v>
      </c>
      <c r="B139" s="95"/>
      <c r="C139" s="91" t="s">
        <v>254</v>
      </c>
      <c r="D139" s="100" t="s">
        <v>3</v>
      </c>
      <c r="E139" s="101"/>
      <c r="F139" s="101"/>
      <c r="G139" s="102"/>
      <c r="H139" s="102"/>
      <c r="I139" s="103"/>
      <c r="J139" s="91" t="s">
        <v>12</v>
      </c>
      <c r="K139" s="88" t="s">
        <v>13</v>
      </c>
      <c r="L139" s="80" t="s">
        <v>9</v>
      </c>
      <c r="M139" s="91" t="s">
        <v>17</v>
      </c>
      <c r="N139" s="91" t="s">
        <v>16</v>
      </c>
      <c r="O139" s="80" t="s">
        <v>199</v>
      </c>
      <c r="P139" s="17" t="s">
        <v>14</v>
      </c>
      <c r="Q139" s="80" t="s">
        <v>255</v>
      </c>
    </row>
    <row r="140" spans="1:17" ht="12.75">
      <c r="A140" s="96"/>
      <c r="B140" s="97"/>
      <c r="C140" s="92"/>
      <c r="D140" s="83" t="s">
        <v>2</v>
      </c>
      <c r="E140" s="85" t="s">
        <v>4</v>
      </c>
      <c r="F140" s="85" t="s">
        <v>5</v>
      </c>
      <c r="G140" s="83" t="s">
        <v>7</v>
      </c>
      <c r="H140" s="85" t="s">
        <v>6</v>
      </c>
      <c r="I140" s="86" t="s">
        <v>8</v>
      </c>
      <c r="J140" s="92"/>
      <c r="K140" s="89"/>
      <c r="L140" s="81"/>
      <c r="M140" s="92"/>
      <c r="N140" s="92"/>
      <c r="O140" s="81"/>
      <c r="P140" s="18" t="s">
        <v>15</v>
      </c>
      <c r="Q140" s="81"/>
    </row>
    <row r="141" spans="1:17" ht="52.5" customHeight="1">
      <c r="A141" s="98"/>
      <c r="B141" s="99"/>
      <c r="C141" s="93"/>
      <c r="D141" s="84"/>
      <c r="E141" s="84"/>
      <c r="F141" s="84"/>
      <c r="G141" s="84"/>
      <c r="H141" s="84"/>
      <c r="I141" s="87"/>
      <c r="J141" s="93"/>
      <c r="K141" s="90"/>
      <c r="L141" s="82"/>
      <c r="M141" s="93"/>
      <c r="N141" s="93"/>
      <c r="O141" s="82"/>
      <c r="P141" s="19"/>
      <c r="Q141" s="82"/>
    </row>
    <row r="142" spans="1:17" ht="12.75">
      <c r="A142" s="77" t="s">
        <v>19</v>
      </c>
      <c r="B142" s="78"/>
      <c r="C142" s="12">
        <v>40782131</v>
      </c>
      <c r="D142" s="12">
        <v>1137</v>
      </c>
      <c r="E142" s="12">
        <v>544</v>
      </c>
      <c r="F142" s="10">
        <v>47.845206684256816</v>
      </c>
      <c r="G142" s="12">
        <v>788</v>
      </c>
      <c r="H142" s="56">
        <v>349</v>
      </c>
      <c r="I142" s="10">
        <v>69.3051890941073</v>
      </c>
      <c r="J142" s="12">
        <v>100472282</v>
      </c>
      <c r="K142" s="12">
        <v>36702548</v>
      </c>
      <c r="L142" s="57">
        <v>36.53002327547413</v>
      </c>
      <c r="M142" s="12">
        <v>109731499</v>
      </c>
      <c r="N142" s="12">
        <v>146434047</v>
      </c>
      <c r="O142" s="58">
        <v>2.9897515289674166</v>
      </c>
      <c r="P142" s="12">
        <v>4079583</v>
      </c>
      <c r="Q142" s="27">
        <v>89.99664093080374</v>
      </c>
    </row>
    <row r="143" spans="1:17" ht="12.75">
      <c r="A143" s="77" t="s">
        <v>20</v>
      </c>
      <c r="B143" s="78"/>
      <c r="C143" s="12">
        <v>65140000</v>
      </c>
      <c r="D143" s="12">
        <v>1706</v>
      </c>
      <c r="E143" s="12">
        <v>807</v>
      </c>
      <c r="F143" s="10">
        <v>47.30363423212192</v>
      </c>
      <c r="G143" s="12">
        <v>1380</v>
      </c>
      <c r="H143" s="56">
        <v>326</v>
      </c>
      <c r="I143" s="10">
        <v>80.89097303634232</v>
      </c>
      <c r="J143" s="12">
        <v>142297887</v>
      </c>
      <c r="K143" s="12">
        <v>56483497</v>
      </c>
      <c r="L143" s="57">
        <v>39.69384099146883</v>
      </c>
      <c r="M143" s="12">
        <v>124868725</v>
      </c>
      <c r="N143" s="12">
        <v>181352222</v>
      </c>
      <c r="O143" s="58">
        <v>2.2107116526443114</v>
      </c>
      <c r="P143" s="12">
        <v>8656503</v>
      </c>
      <c r="Q143" s="27">
        <v>86.71092569849554</v>
      </c>
    </row>
    <row r="144" spans="1:17" ht="12.75">
      <c r="A144" s="77" t="s">
        <v>21</v>
      </c>
      <c r="B144" s="78"/>
      <c r="C144" s="12">
        <v>79069120</v>
      </c>
      <c r="D144" s="12">
        <v>1692</v>
      </c>
      <c r="E144" s="12">
        <v>1005</v>
      </c>
      <c r="F144" s="10">
        <v>59.39716312056738</v>
      </c>
      <c r="G144" s="12">
        <v>1340</v>
      </c>
      <c r="H144" s="56">
        <v>352</v>
      </c>
      <c r="I144" s="10">
        <v>79.19621749408984</v>
      </c>
      <c r="J144" s="12">
        <v>147837506</v>
      </c>
      <c r="K144" s="12">
        <v>67739381</v>
      </c>
      <c r="L144" s="57">
        <v>45.82015946616416</v>
      </c>
      <c r="M144" s="12">
        <v>155301198</v>
      </c>
      <c r="N144" s="12">
        <v>223040579</v>
      </c>
      <c r="O144" s="58">
        <v>2.2926279471021442</v>
      </c>
      <c r="P144" s="12">
        <v>8829739</v>
      </c>
      <c r="Q144" s="27">
        <v>85.67109511273175</v>
      </c>
    </row>
    <row r="145" spans="1:17" ht="12.75">
      <c r="A145" s="77" t="s">
        <v>22</v>
      </c>
      <c r="B145" s="78"/>
      <c r="C145" s="12">
        <v>90962089</v>
      </c>
      <c r="D145" s="12">
        <v>2260</v>
      </c>
      <c r="E145" s="12">
        <v>1262</v>
      </c>
      <c r="F145" s="10">
        <v>55.84070796460176</v>
      </c>
      <c r="G145" s="12">
        <v>1895</v>
      </c>
      <c r="H145" s="56">
        <v>365</v>
      </c>
      <c r="I145" s="10">
        <v>83.8495575221239</v>
      </c>
      <c r="J145" s="12">
        <v>156844555</v>
      </c>
      <c r="K145" s="12">
        <v>84549557</v>
      </c>
      <c r="L145" s="57">
        <v>53.906593697179986</v>
      </c>
      <c r="M145" s="12">
        <v>192144420</v>
      </c>
      <c r="N145" s="12">
        <v>276693977</v>
      </c>
      <c r="O145" s="58">
        <v>2.272565662289632</v>
      </c>
      <c r="P145" s="12">
        <v>6412532</v>
      </c>
      <c r="Q145" s="27">
        <v>92.9503246127076</v>
      </c>
    </row>
    <row r="146" spans="1:17" ht="12.75">
      <c r="A146" s="77" t="s">
        <v>103</v>
      </c>
      <c r="B146" s="78"/>
      <c r="C146" s="12">
        <v>69647000</v>
      </c>
      <c r="D146" s="12">
        <v>1661</v>
      </c>
      <c r="E146" s="12">
        <v>854</v>
      </c>
      <c r="F146" s="10">
        <v>51.414810355207706</v>
      </c>
      <c r="G146" s="12">
        <v>1392</v>
      </c>
      <c r="H146" s="56">
        <v>269</v>
      </c>
      <c r="I146" s="10">
        <v>83.80493678506923</v>
      </c>
      <c r="J146" s="12">
        <v>114942428</v>
      </c>
      <c r="K146" s="12">
        <v>63527242</v>
      </c>
      <c r="L146" s="57">
        <v>55.2687489775316</v>
      </c>
      <c r="M146" s="12">
        <v>108527743</v>
      </c>
      <c r="N146" s="12">
        <v>172054985</v>
      </c>
      <c r="O146" s="58">
        <v>1.7083654127468653</v>
      </c>
      <c r="P146" s="12">
        <v>6119758</v>
      </c>
      <c r="Q146" s="27">
        <v>91.2131778827516</v>
      </c>
    </row>
    <row r="147" spans="1:17" ht="12.75">
      <c r="A147" s="77" t="s">
        <v>102</v>
      </c>
      <c r="B147" s="78"/>
      <c r="C147" s="12">
        <v>62938511</v>
      </c>
      <c r="D147" s="12">
        <v>1824</v>
      </c>
      <c r="E147" s="12">
        <v>961</v>
      </c>
      <c r="F147" s="10">
        <v>52.68640350877193</v>
      </c>
      <c r="G147" s="12">
        <v>1526</v>
      </c>
      <c r="H147" s="56">
        <v>298</v>
      </c>
      <c r="I147" s="10">
        <v>83.66228070175438</v>
      </c>
      <c r="J147" s="12">
        <v>112780385</v>
      </c>
      <c r="K147" s="12">
        <v>61470007</v>
      </c>
      <c r="L147" s="57">
        <v>54.50416488647383</v>
      </c>
      <c r="M147" s="12">
        <v>117502140</v>
      </c>
      <c r="N147" s="12">
        <v>178972147</v>
      </c>
      <c r="O147" s="58">
        <v>1.9115361415202052</v>
      </c>
      <c r="P147" s="12">
        <v>1468504</v>
      </c>
      <c r="Q147" s="27">
        <v>97.66676399446438</v>
      </c>
    </row>
    <row r="148" spans="1:17" ht="12.75">
      <c r="A148" s="77" t="s">
        <v>157</v>
      </c>
      <c r="B148" s="78"/>
      <c r="C148" s="12">
        <v>83324267</v>
      </c>
      <c r="D148" s="12">
        <v>1621</v>
      </c>
      <c r="E148" s="12">
        <v>1024</v>
      </c>
      <c r="F148" s="10">
        <v>63.17088217149907</v>
      </c>
      <c r="G148" s="12">
        <v>1240</v>
      </c>
      <c r="H148" s="56">
        <v>381</v>
      </c>
      <c r="I148" s="10">
        <v>76.49599012954965</v>
      </c>
      <c r="J148" s="12">
        <v>110596817</v>
      </c>
      <c r="K148" s="12">
        <v>72014356</v>
      </c>
      <c r="L148" s="57">
        <v>65.11431156287256</v>
      </c>
      <c r="M148" s="12">
        <v>164090349</v>
      </c>
      <c r="N148" s="12">
        <v>236104705</v>
      </c>
      <c r="O148" s="58">
        <v>2.2785783018041568</v>
      </c>
      <c r="P148" s="12">
        <v>11309911</v>
      </c>
      <c r="Q148" s="27">
        <v>86.42663007164528</v>
      </c>
    </row>
    <row r="149" spans="1:17" ht="12.75">
      <c r="A149" s="77" t="s">
        <v>219</v>
      </c>
      <c r="B149" s="78"/>
      <c r="C149" s="12">
        <v>63800000</v>
      </c>
      <c r="D149" s="12">
        <v>1173</v>
      </c>
      <c r="E149" s="12">
        <v>737</v>
      </c>
      <c r="F149" s="10">
        <v>62.830349531116795</v>
      </c>
      <c r="G149" s="12">
        <v>935</v>
      </c>
      <c r="H149" s="56">
        <v>238</v>
      </c>
      <c r="I149" s="10">
        <v>79.71014492753623</v>
      </c>
      <c r="J149" s="12">
        <v>89270054</v>
      </c>
      <c r="K149" s="12">
        <v>61434271</v>
      </c>
      <c r="L149" s="57">
        <v>68.81845394649363</v>
      </c>
      <c r="M149" s="12">
        <v>121895319</v>
      </c>
      <c r="N149" s="12">
        <v>183329590</v>
      </c>
      <c r="O149" s="58">
        <v>1.9841583047351534</v>
      </c>
      <c r="P149" s="12">
        <v>2365729</v>
      </c>
      <c r="Q149" s="27">
        <v>96.29196081504702</v>
      </c>
    </row>
    <row r="150" spans="1:17" ht="12.75">
      <c r="A150" s="79" t="s">
        <v>23</v>
      </c>
      <c r="B150" s="79"/>
      <c r="C150" s="8">
        <f>SUM(C142:C149)</f>
        <v>555663118</v>
      </c>
      <c r="D150" s="8">
        <f>SUM(D142:D149)</f>
        <v>13074</v>
      </c>
      <c r="E150" s="8">
        <f>SUM(E142:E149)</f>
        <v>7194</v>
      </c>
      <c r="F150" s="14">
        <v>55</v>
      </c>
      <c r="G150" s="8">
        <f>SUM(G142:G149)</f>
        <v>10496</v>
      </c>
      <c r="H150" s="8">
        <f>SUM(H142:H149)</f>
        <v>2578</v>
      </c>
      <c r="I150" s="14">
        <v>80.3</v>
      </c>
      <c r="J150" s="8">
        <f>SUM(J142:J149)</f>
        <v>975041914</v>
      </c>
      <c r="K150" s="8">
        <f>SUM(K142:K149)</f>
        <v>503920859</v>
      </c>
      <c r="L150" s="40">
        <v>51.7</v>
      </c>
      <c r="M150" s="8">
        <f>SUM(M142:M149)</f>
        <v>1094061393</v>
      </c>
      <c r="N150" s="8">
        <f>SUM(N142:N149)</f>
        <v>1597982252</v>
      </c>
      <c r="O150" s="59">
        <v>2.17</v>
      </c>
      <c r="P150" s="8">
        <f>SUM(P142:P149)</f>
        <v>49242259</v>
      </c>
      <c r="Q150" s="28">
        <v>90.7</v>
      </c>
    </row>
  </sheetData>
  <mergeCells count="89">
    <mergeCell ref="A132:B132"/>
    <mergeCell ref="Q111:Q113"/>
    <mergeCell ref="D112:D113"/>
    <mergeCell ref="E112:E113"/>
    <mergeCell ref="F112:F113"/>
    <mergeCell ref="G112:G113"/>
    <mergeCell ref="H112:H113"/>
    <mergeCell ref="I112:I113"/>
    <mergeCell ref="L111:L113"/>
    <mergeCell ref="M111:M113"/>
    <mergeCell ref="L42:L44"/>
    <mergeCell ref="N111:N113"/>
    <mergeCell ref="O111:O113"/>
    <mergeCell ref="C111:C113"/>
    <mergeCell ref="D111:I111"/>
    <mergeCell ref="J111:J113"/>
    <mergeCell ref="K111:K113"/>
    <mergeCell ref="M42:M44"/>
    <mergeCell ref="N42:N44"/>
    <mergeCell ref="O76:O78"/>
    <mergeCell ref="A74:B74"/>
    <mergeCell ref="Q42:Q44"/>
    <mergeCell ref="D43:D44"/>
    <mergeCell ref="E43:E44"/>
    <mergeCell ref="F43:F44"/>
    <mergeCell ref="G43:G44"/>
    <mergeCell ref="H43:H44"/>
    <mergeCell ref="I43:I44"/>
    <mergeCell ref="J42:J44"/>
    <mergeCell ref="K42:K44"/>
    <mergeCell ref="N3:N5"/>
    <mergeCell ref="Q3:Q5"/>
    <mergeCell ref="C3:C5"/>
    <mergeCell ref="D3:I3"/>
    <mergeCell ref="J3:J5"/>
    <mergeCell ref="K3:K5"/>
    <mergeCell ref="D4:D5"/>
    <mergeCell ref="E4:E5"/>
    <mergeCell ref="F4:F5"/>
    <mergeCell ref="L3:L5"/>
    <mergeCell ref="H4:H5"/>
    <mergeCell ref="I4:I5"/>
    <mergeCell ref="C42:C44"/>
    <mergeCell ref="D42:I42"/>
    <mergeCell ref="Q76:Q78"/>
    <mergeCell ref="C76:C78"/>
    <mergeCell ref="D76:I76"/>
    <mergeCell ref="J76:J78"/>
    <mergeCell ref="K76:K78"/>
    <mergeCell ref="D77:D78"/>
    <mergeCell ref="E77:E78"/>
    <mergeCell ref="F77:F78"/>
    <mergeCell ref="G77:G78"/>
    <mergeCell ref="H77:H78"/>
    <mergeCell ref="O42:O44"/>
    <mergeCell ref="O3:O5"/>
    <mergeCell ref="A109:B109"/>
    <mergeCell ref="L76:L78"/>
    <mergeCell ref="M76:M78"/>
    <mergeCell ref="N76:N78"/>
    <mergeCell ref="I77:I78"/>
    <mergeCell ref="A40:B40"/>
    <mergeCell ref="M3:M5"/>
    <mergeCell ref="G4:G5"/>
    <mergeCell ref="M139:M141"/>
    <mergeCell ref="N139:N141"/>
    <mergeCell ref="A139:B141"/>
    <mergeCell ref="C139:C141"/>
    <mergeCell ref="D139:I139"/>
    <mergeCell ref="J139:J141"/>
    <mergeCell ref="O139:O141"/>
    <mergeCell ref="Q139:Q141"/>
    <mergeCell ref="D140:D141"/>
    <mergeCell ref="E140:E141"/>
    <mergeCell ref="F140:F141"/>
    <mergeCell ref="G140:G141"/>
    <mergeCell ref="H140:H141"/>
    <mergeCell ref="I140:I141"/>
    <mergeCell ref="K139:K141"/>
    <mergeCell ref="L139:L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49:B1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&amp;CStránka &amp;P</oddFooter>
  </headerFooter>
  <rowBreaks count="3" manualBreakCount="3">
    <brk id="41" max="16" man="1"/>
    <brk id="75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</cp:lastModifiedBy>
  <cp:lastPrinted>2010-02-12T12:50:51Z</cp:lastPrinted>
  <dcterms:created xsi:type="dcterms:W3CDTF">2002-08-02T09:35:28Z</dcterms:created>
  <dcterms:modified xsi:type="dcterms:W3CDTF">2010-05-20T07:05:49Z</dcterms:modified>
  <cp:category/>
  <cp:version/>
  <cp:contentType/>
  <cp:contentStatus/>
</cp:coreProperties>
</file>