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5180" windowHeight="8835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 " sheetId="5" r:id="rId5"/>
    <sheet name="Sociální fond " sheetId="6" r:id="rId6"/>
    <sheet name="Fond Vysočiny " sheetId="7" r:id="rId7"/>
    <sheet name="Fond strateg.rez." sheetId="8" r:id="rId8"/>
  </sheets>
  <definedNames>
    <definedName name="_1000">'daně '!#REF!</definedName>
    <definedName name="_1001">'daně '!#REF!</definedName>
    <definedName name="_1002">'daně '!#REF!</definedName>
    <definedName name="_1003" localSheetId="4">'daně '!#REF!</definedName>
    <definedName name="_1003">#REF!</definedName>
    <definedName name="_1004" localSheetId="4">'daně '!#REF!</definedName>
    <definedName name="_1004">#REF!</definedName>
    <definedName name="_1005" localSheetId="4">'daně '!#REF!</definedName>
    <definedName name="_1005">#REF!</definedName>
    <definedName name="_1006" localSheetId="4">'daně '!#REF!</definedName>
    <definedName name="_1006">#REF!</definedName>
    <definedName name="_1007" localSheetId="4">'daně '!#REF!</definedName>
    <definedName name="_1007">#REF!</definedName>
    <definedName name="_1008" localSheetId="4">'daně '!#REF!</definedName>
    <definedName name="_1008">#REF!</definedName>
    <definedName name="_1009" localSheetId="4">'daně '!#REF!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 localSheetId="4">'daně '!#REF!</definedName>
    <definedName name="_1015">#REF!</definedName>
    <definedName name="_1016" localSheetId="4">'daně '!#REF!</definedName>
    <definedName name="_1016">#REF!</definedName>
    <definedName name="_1017">'daně '!#REF!</definedName>
    <definedName name="_1018">'daně '!#REF!</definedName>
    <definedName name="_1019">'daně '!#REF!</definedName>
    <definedName name="_1020">'daně '!#REF!</definedName>
    <definedName name="_1021">'daně '!#REF!</definedName>
    <definedName name="_1022" localSheetId="4">'daně '!#REF!</definedName>
    <definedName name="_1022">#REF!</definedName>
    <definedName name="_1023" localSheetId="4">'daně '!#REF!</definedName>
    <definedName name="_1023">#REF!</definedName>
    <definedName name="_1024" localSheetId="4">'daně '!#REF!</definedName>
    <definedName name="_1024">#REF!</definedName>
    <definedName name="_1025" localSheetId="4">'daně '!#REF!</definedName>
    <definedName name="_1025">#REF!</definedName>
    <definedName name="_1026" localSheetId="4">'daně '!#REF!</definedName>
    <definedName name="_1026">#REF!</definedName>
    <definedName name="_1027" localSheetId="4">'daně '!#REF!</definedName>
    <definedName name="_1027">#REF!</definedName>
    <definedName name="_1028" localSheetId="4">'daně '!#REF!</definedName>
    <definedName name="_1028">#REF!</definedName>
    <definedName name="_1029">#REF!</definedName>
    <definedName name="_1030">#REF!</definedName>
    <definedName name="_1031">#REF!</definedName>
    <definedName name="_1032">#REF!</definedName>
    <definedName name="_1033">#REF!</definedName>
    <definedName name="_1034" localSheetId="4">'daně '!#REF!</definedName>
    <definedName name="_1034">#REF!</definedName>
    <definedName name="_1035" localSheetId="4">'daně '!#REF!</definedName>
    <definedName name="_1035">#REF!</definedName>
    <definedName name="_1036">'daně '!#REF!</definedName>
    <definedName name="_1037">'daně '!#REF!</definedName>
    <definedName name="_1038">'daně '!#REF!</definedName>
    <definedName name="_1039">'daně '!#REF!</definedName>
    <definedName name="_1040">'daně '!#REF!</definedName>
    <definedName name="_1041" localSheetId="4">'daně '!#REF!</definedName>
    <definedName name="_1041">#REF!</definedName>
    <definedName name="_1042" localSheetId="4">'daně '!#REF!</definedName>
    <definedName name="_1042">#REF!</definedName>
    <definedName name="_1043" localSheetId="4">'daně '!#REF!</definedName>
    <definedName name="_1043">#REF!</definedName>
    <definedName name="_1044" localSheetId="4">'daně '!#REF!</definedName>
    <definedName name="_1044">#REF!</definedName>
    <definedName name="_1045" localSheetId="4">'daně '!#REF!</definedName>
    <definedName name="_1045">#REF!</definedName>
    <definedName name="_1046" localSheetId="4">'daně '!#REF!</definedName>
    <definedName name="_1046">#REF!</definedName>
    <definedName name="_1047" localSheetId="4">'daně '!#REF!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 localSheetId="4">'daně '!#REF!</definedName>
    <definedName name="_1053">#REF!</definedName>
    <definedName name="_1054" localSheetId="4">'daně '!#REF!</definedName>
    <definedName name="_1054">#REF!</definedName>
    <definedName name="_1055">'daně '!#REF!</definedName>
    <definedName name="_1056">'daně '!#REF!</definedName>
    <definedName name="_1057">'daně '!#REF!</definedName>
    <definedName name="_1058">'daně '!#REF!</definedName>
    <definedName name="_1059">'daně '!#REF!</definedName>
    <definedName name="_1060">'daně '!#REF!</definedName>
    <definedName name="_1061">'daně '!#REF!</definedName>
    <definedName name="_1062">'daně '!#REF!</definedName>
    <definedName name="_1063">'daně '!#REF!</definedName>
    <definedName name="_1064">'daně '!#REF!</definedName>
    <definedName name="_1065">'daně '!#REF!</definedName>
    <definedName name="_1066">'daně '!#REF!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 localSheetId="4">'daně '!#REF!</definedName>
    <definedName name="_1107">#REF!</definedName>
    <definedName name="_1108" localSheetId="4">'daně '!#REF!</definedName>
    <definedName name="_1108">#REF!</definedName>
    <definedName name="_1109">'daně '!#REF!</definedName>
    <definedName name="_1110">'daně '!#REF!</definedName>
    <definedName name="_1111">'daně '!#REF!</definedName>
    <definedName name="_1112">'daně '!#REF!</definedName>
    <definedName name="_1113">'daně '!#REF!</definedName>
    <definedName name="_1114" localSheetId="4">'daně '!#REF!</definedName>
    <definedName name="_1114">#REF!</definedName>
    <definedName name="_1115" localSheetId="4">'daně '!#REF!</definedName>
    <definedName name="_1115">#REF!</definedName>
    <definedName name="_1116" localSheetId="4">'daně '!#REF!</definedName>
    <definedName name="_1116">#REF!</definedName>
    <definedName name="_1117" localSheetId="4">'daně '!#REF!</definedName>
    <definedName name="_1117">#REF!</definedName>
    <definedName name="_1118" localSheetId="4">'daně '!#REF!</definedName>
    <definedName name="_1118">#REF!</definedName>
    <definedName name="_1119" localSheetId="4">'daně '!#REF!</definedName>
    <definedName name="_1119">#REF!</definedName>
    <definedName name="_1120" localSheetId="4">'daně '!#REF!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 localSheetId="4">'daně '!#REF!</definedName>
    <definedName name="_1126">#REF!</definedName>
    <definedName name="_1127" localSheetId="4">'daně '!#REF!</definedName>
    <definedName name="_1127">#REF!</definedName>
    <definedName name="_1128">'daně '!#REF!</definedName>
    <definedName name="_1129">'daně '!#REF!</definedName>
    <definedName name="_1130">'daně '!#REF!</definedName>
    <definedName name="_1131">'daně '!#REF!</definedName>
    <definedName name="_1132">'daně '!#REF!</definedName>
    <definedName name="_1133" localSheetId="4">'daně '!#REF!</definedName>
    <definedName name="_1133">#REF!</definedName>
    <definedName name="_1134" localSheetId="4">'daně '!#REF!</definedName>
    <definedName name="_1134">#REF!</definedName>
    <definedName name="_1135" localSheetId="4">'daně '!#REF!</definedName>
    <definedName name="_1135">#REF!</definedName>
    <definedName name="_1136" localSheetId="4">'daně '!#REF!</definedName>
    <definedName name="_1136">#REF!</definedName>
    <definedName name="_1137" localSheetId="4">'daně '!#REF!</definedName>
    <definedName name="_1137">#REF!</definedName>
    <definedName name="_1138" localSheetId="4">'daně '!#REF!</definedName>
    <definedName name="_1138">#REF!</definedName>
    <definedName name="_1139" localSheetId="4">'daně '!#REF!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 localSheetId="4">'daně '!#REF!</definedName>
    <definedName name="_1145">#REF!</definedName>
    <definedName name="_1146" localSheetId="4">'daně '!#REF!</definedName>
    <definedName name="_1146">#REF!</definedName>
    <definedName name="_1147">'daně '!#REF!</definedName>
    <definedName name="_1148">'daně '!#REF!</definedName>
    <definedName name="_1149">'daně '!#REF!</definedName>
    <definedName name="_1150">'daně '!#REF!</definedName>
    <definedName name="_1151">'daně '!#REF!</definedName>
    <definedName name="_1152" localSheetId="4">'daně '!#REF!</definedName>
    <definedName name="_1152">#REF!</definedName>
    <definedName name="_1153" localSheetId="4">'daně '!#REF!</definedName>
    <definedName name="_1153">#REF!</definedName>
    <definedName name="_1154" localSheetId="4">'daně '!#REF!</definedName>
    <definedName name="_1154">#REF!</definedName>
    <definedName name="_1155" localSheetId="4">'daně '!#REF!</definedName>
    <definedName name="_1155">#REF!</definedName>
    <definedName name="_1156" localSheetId="4">'daně '!#REF!</definedName>
    <definedName name="_1156">#REF!</definedName>
    <definedName name="_1157" localSheetId="4">'daně '!#REF!</definedName>
    <definedName name="_1157">#REF!</definedName>
    <definedName name="_1158" localSheetId="4">'daně '!#REF!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 localSheetId="4">'daně '!#REF!</definedName>
    <definedName name="_1164">#REF!</definedName>
    <definedName name="_1165" localSheetId="4">'daně '!#REF!</definedName>
    <definedName name="_1165">#REF!</definedName>
    <definedName name="_1166">'daně '!#REF!</definedName>
    <definedName name="_1167">'daně '!#REF!</definedName>
    <definedName name="_1168">'daně '!#REF!</definedName>
    <definedName name="_1169">'daně '!#REF!</definedName>
    <definedName name="_1170">'daně '!#REF!</definedName>
    <definedName name="_1171" localSheetId="4">'daně '!#REF!</definedName>
    <definedName name="_1171">#REF!</definedName>
    <definedName name="_1172" localSheetId="4">'daně '!#REF!</definedName>
    <definedName name="_1172">#REF!</definedName>
    <definedName name="_1173" localSheetId="4">'daně '!#REF!</definedName>
    <definedName name="_1173">#REF!</definedName>
    <definedName name="_1174" localSheetId="4">'daně '!#REF!</definedName>
    <definedName name="_1174">#REF!</definedName>
    <definedName name="_1175" localSheetId="4">'daně '!#REF!</definedName>
    <definedName name="_1175">#REF!</definedName>
    <definedName name="_1176" localSheetId="4">'daně '!#REF!</definedName>
    <definedName name="_1176">#REF!</definedName>
    <definedName name="_1177" localSheetId="4">'daně '!#REF!</definedName>
    <definedName name="_1177">#REF!</definedName>
    <definedName name="_1178">#REF!</definedName>
    <definedName name="_1179">#REF!</definedName>
    <definedName name="_1180">#REF!</definedName>
    <definedName name="_1181">#REF!</definedName>
    <definedName name="_1182">#REF!</definedName>
    <definedName name="_1183" localSheetId="4">'daně '!#REF!</definedName>
    <definedName name="_1183">#REF!</definedName>
    <definedName name="_1184" localSheetId="4">'daně '!#REF!</definedName>
    <definedName name="_1184">#REF!</definedName>
    <definedName name="_1185">'daně '!#REF!</definedName>
    <definedName name="_1186">'daně '!#REF!</definedName>
    <definedName name="_1187">'daně '!#REF!</definedName>
    <definedName name="_1188">'daně '!#REF!</definedName>
    <definedName name="_1189">'daně '!#REF!</definedName>
    <definedName name="_1190" localSheetId="4">'daně '!#REF!</definedName>
    <definedName name="_1190">#REF!</definedName>
    <definedName name="_1191" localSheetId="4">'daně '!#REF!</definedName>
    <definedName name="_1191">#REF!</definedName>
    <definedName name="_1192" localSheetId="4">'daně '!#REF!</definedName>
    <definedName name="_1192">#REF!</definedName>
    <definedName name="_1193" localSheetId="4">'daně '!#REF!</definedName>
    <definedName name="_1193">#REF!</definedName>
    <definedName name="_1194" localSheetId="4">'daně '!#REF!</definedName>
    <definedName name="_1194">#REF!</definedName>
    <definedName name="_1195" localSheetId="4">'daně '!#REF!</definedName>
    <definedName name="_1195">#REF!</definedName>
    <definedName name="_1196" localSheetId="4">'daně '!#REF!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 localSheetId="4">'daně '!#REF!</definedName>
    <definedName name="_1202">#REF!</definedName>
    <definedName name="_1203" localSheetId="4">'daně '!#REF!</definedName>
    <definedName name="_1203">#REF!</definedName>
    <definedName name="_1204">'daně '!#REF!</definedName>
    <definedName name="_1205">'daně '!#REF!</definedName>
    <definedName name="_1206">'daně '!#REF!</definedName>
    <definedName name="_1207">'daně '!#REF!</definedName>
    <definedName name="_1208">'daně '!#REF!</definedName>
    <definedName name="_1209">'daně '!#REF!</definedName>
    <definedName name="_1210">'daně '!#REF!</definedName>
    <definedName name="_1211">'daně '!#REF!</definedName>
    <definedName name="_1212">'daně '!#REF!</definedName>
    <definedName name="_1213">'daně '!#REF!</definedName>
    <definedName name="_1214">'daně '!#REF!</definedName>
    <definedName name="_1215">'daně '!#REF!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 localSheetId="4">'daně '!#REF!</definedName>
    <definedName name="_1256">#REF!</definedName>
    <definedName name="_1257" localSheetId="4">'daně '!#REF!</definedName>
    <definedName name="_1257">#REF!</definedName>
    <definedName name="_1258">'daně '!#REF!</definedName>
    <definedName name="_1259">'daně '!#REF!</definedName>
    <definedName name="_1260">'daně '!#REF!</definedName>
    <definedName name="_1261">'daně '!#REF!</definedName>
    <definedName name="_1262">'daně '!#REF!</definedName>
    <definedName name="_1263" localSheetId="4">'daně '!#REF!</definedName>
    <definedName name="_1263">#REF!</definedName>
    <definedName name="_1264" localSheetId="4">'daně '!#REF!</definedName>
    <definedName name="_1264">#REF!</definedName>
    <definedName name="_1265" localSheetId="4">'daně '!#REF!</definedName>
    <definedName name="_1265">#REF!</definedName>
    <definedName name="_1266" localSheetId="4">'daně '!#REF!</definedName>
    <definedName name="_1266">#REF!</definedName>
    <definedName name="_1267" localSheetId="4">'daně '!#REF!</definedName>
    <definedName name="_1267">#REF!</definedName>
    <definedName name="_1268" localSheetId="4">'daně '!#REF!</definedName>
    <definedName name="_1268">#REF!</definedName>
    <definedName name="_1269" localSheetId="4">'daně '!#REF!</definedName>
    <definedName name="_1269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 localSheetId="4">'daně '!#REF!</definedName>
    <definedName name="_1275">#REF!</definedName>
    <definedName name="_1276" localSheetId="4">'daně '!#REF!</definedName>
    <definedName name="_1276">#REF!</definedName>
    <definedName name="_1277">'daně '!#REF!</definedName>
    <definedName name="_1278">'daně '!#REF!</definedName>
    <definedName name="_1279">'daně '!#REF!</definedName>
    <definedName name="_1280">'daně '!#REF!</definedName>
    <definedName name="_1281">'daně '!#REF!</definedName>
    <definedName name="_1282" localSheetId="4">'daně '!#REF!</definedName>
    <definedName name="_1282">#REF!</definedName>
    <definedName name="_1283" localSheetId="4">'daně '!#REF!</definedName>
    <definedName name="_1283">#REF!</definedName>
    <definedName name="_1284" localSheetId="4">'daně '!#REF!</definedName>
    <definedName name="_1284">#REF!</definedName>
    <definedName name="_1285" localSheetId="4">'daně '!#REF!</definedName>
    <definedName name="_1285">#REF!</definedName>
    <definedName name="_1286" localSheetId="4">'daně '!#REF!</definedName>
    <definedName name="_1286">#REF!</definedName>
    <definedName name="_1287" localSheetId="4">'daně '!#REF!</definedName>
    <definedName name="_1287">#REF!</definedName>
    <definedName name="_1288" localSheetId="4">'daně '!#REF!</definedName>
    <definedName name="_1288">#REF!</definedName>
    <definedName name="_1289">#REF!</definedName>
    <definedName name="_1290">#REF!</definedName>
    <definedName name="_1291">#REF!</definedName>
    <definedName name="_1292">#REF!</definedName>
    <definedName name="_1293">#REF!</definedName>
    <definedName name="_1294" localSheetId="4">'daně '!#REF!</definedName>
    <definedName name="_1294">#REF!</definedName>
    <definedName name="_1295" localSheetId="4">'daně '!#REF!</definedName>
    <definedName name="_1295">#REF!</definedName>
    <definedName name="_1296">'daně '!#REF!</definedName>
    <definedName name="_1297">'daně '!#REF!</definedName>
    <definedName name="_1298">'daně '!#REF!</definedName>
    <definedName name="_1299">'daně '!#REF!</definedName>
    <definedName name="_1300">'daně '!#REF!</definedName>
    <definedName name="_1301" localSheetId="4">'daně '!#REF!</definedName>
    <definedName name="_1301">#REF!</definedName>
    <definedName name="_1302" localSheetId="4">'daně '!#REF!</definedName>
    <definedName name="_1302">#REF!</definedName>
    <definedName name="_1303" localSheetId="4">'daně '!#REF!</definedName>
    <definedName name="_1303">#REF!</definedName>
    <definedName name="_1304" localSheetId="4">'daně '!#REF!</definedName>
    <definedName name="_1304">#REF!</definedName>
    <definedName name="_1305" localSheetId="4">'daně '!#REF!</definedName>
    <definedName name="_1305">#REF!</definedName>
    <definedName name="_1306" localSheetId="4">'daně '!#REF!</definedName>
    <definedName name="_1306">#REF!</definedName>
    <definedName name="_1307" localSheetId="4">'daně '!#REF!</definedName>
    <definedName name="_1307">#REF!</definedName>
    <definedName name="_1308">#REF!</definedName>
    <definedName name="_1309">#REF!</definedName>
    <definedName name="_1310">#REF!</definedName>
    <definedName name="_1311">#REF!</definedName>
    <definedName name="_1312">#REF!</definedName>
    <definedName name="_1313" localSheetId="4">'daně '!#REF!</definedName>
    <definedName name="_1313">#REF!</definedName>
    <definedName name="_1314" localSheetId="4">'daně '!#REF!</definedName>
    <definedName name="_1314">#REF!</definedName>
    <definedName name="_1315">'daně '!#REF!</definedName>
    <definedName name="_1316">'daně '!#REF!</definedName>
    <definedName name="_1317">'daně '!#REF!</definedName>
    <definedName name="_1318">'daně '!#REF!</definedName>
    <definedName name="_1319">'daně '!#REF!</definedName>
    <definedName name="_1320" localSheetId="4">'daně '!#REF!</definedName>
    <definedName name="_1320">#REF!</definedName>
    <definedName name="_1321" localSheetId="4">'daně '!#REF!</definedName>
    <definedName name="_1321">#REF!</definedName>
    <definedName name="_1322" localSheetId="4">'daně '!#REF!</definedName>
    <definedName name="_1322">#REF!</definedName>
    <definedName name="_1323" localSheetId="4">'daně '!#REF!</definedName>
    <definedName name="_1323">#REF!</definedName>
    <definedName name="_1324" localSheetId="4">'daně '!#REF!</definedName>
    <definedName name="_1324">#REF!</definedName>
    <definedName name="_1325" localSheetId="4">'daně '!#REF!</definedName>
    <definedName name="_1325">#REF!</definedName>
    <definedName name="_1326" localSheetId="4">'daně '!#REF!</definedName>
    <definedName name="_1326">#REF!</definedName>
    <definedName name="_1327">#REF!</definedName>
    <definedName name="_1328">#REF!</definedName>
    <definedName name="_1329">#REF!</definedName>
    <definedName name="_1330">#REF!</definedName>
    <definedName name="_1331">#REF!</definedName>
    <definedName name="_1332" localSheetId="4">'daně '!#REF!</definedName>
    <definedName name="_1332">#REF!</definedName>
    <definedName name="_1333" localSheetId="4">'daně '!#REF!</definedName>
    <definedName name="_1333">#REF!</definedName>
    <definedName name="_1334">'daně '!#REF!</definedName>
    <definedName name="_1335">'daně '!#REF!</definedName>
    <definedName name="_1336">'daně '!#REF!</definedName>
    <definedName name="_1337">'daně '!#REF!</definedName>
    <definedName name="_1338">'daně '!#REF!</definedName>
    <definedName name="_1339" localSheetId="4">'daně '!#REF!</definedName>
    <definedName name="_1339">#REF!</definedName>
    <definedName name="_1340" localSheetId="4">'daně '!#REF!</definedName>
    <definedName name="_1340">#REF!</definedName>
    <definedName name="_1341" localSheetId="4">'daně '!#REF!</definedName>
    <definedName name="_1341">#REF!</definedName>
    <definedName name="_1342" localSheetId="4">'daně '!#REF!</definedName>
    <definedName name="_1342">#REF!</definedName>
    <definedName name="_1343" localSheetId="4">'daně '!#REF!</definedName>
    <definedName name="_1343">#REF!</definedName>
    <definedName name="_1344" localSheetId="4">'daně '!#REF!</definedName>
    <definedName name="_1344">#REF!</definedName>
    <definedName name="_1345" localSheetId="4">'daně '!#REF!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0">#REF!</definedName>
    <definedName name="_1351" localSheetId="4">'daně '!#REF!</definedName>
    <definedName name="_1351">#REF!</definedName>
    <definedName name="_1352" localSheetId="4">'daně '!#REF!</definedName>
    <definedName name="_1352">#REF!</definedName>
    <definedName name="_1353">'daně '!#REF!</definedName>
    <definedName name="_1354">'daně '!#REF!</definedName>
    <definedName name="_1355">'daně '!#REF!</definedName>
    <definedName name="_1356">'daně '!#REF!</definedName>
    <definedName name="_1357">'daně '!#REF!</definedName>
    <definedName name="_1358">'daně '!#REF!</definedName>
    <definedName name="_1359">'daně '!#REF!</definedName>
    <definedName name="_1360">'daně '!#REF!</definedName>
    <definedName name="_1361">'daně '!#REF!</definedName>
    <definedName name="_1362">'daně '!#REF!</definedName>
    <definedName name="_1363">'daně '!#REF!</definedName>
    <definedName name="_1364">'daně '!#REF!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 localSheetId="4">'daně '!#REF!</definedName>
    <definedName name="_1405">#REF!</definedName>
    <definedName name="_1406" localSheetId="4">'daně '!#REF!</definedName>
    <definedName name="_1406">#REF!</definedName>
    <definedName name="_1407">'daně '!#REF!</definedName>
    <definedName name="_1408">'daně '!#REF!</definedName>
    <definedName name="_1409">'daně '!#REF!</definedName>
    <definedName name="_1410">'daně '!#REF!</definedName>
    <definedName name="_1411">'daně '!#REF!</definedName>
    <definedName name="_1412" localSheetId="4">'daně '!#REF!</definedName>
    <definedName name="_1412">#REF!</definedName>
    <definedName name="_1413" localSheetId="4">'daně '!#REF!</definedName>
    <definedName name="_1413">#REF!</definedName>
    <definedName name="_1414" localSheetId="4">'daně '!#REF!</definedName>
    <definedName name="_1414">#REF!</definedName>
    <definedName name="_1415" localSheetId="4">'daně '!#REF!</definedName>
    <definedName name="_1415">#REF!</definedName>
    <definedName name="_1416" localSheetId="4">'daně '!#REF!</definedName>
    <definedName name="_1416">#REF!</definedName>
    <definedName name="_1417" localSheetId="4">'daně '!#REF!</definedName>
    <definedName name="_1417">#REF!</definedName>
    <definedName name="_1418" localSheetId="4">'daně '!#REF!</definedName>
    <definedName name="_1418">#REF!</definedName>
    <definedName name="_1419">#REF!</definedName>
    <definedName name="_1420">#REF!</definedName>
    <definedName name="_1421">#REF!</definedName>
    <definedName name="_1422">#REF!</definedName>
    <definedName name="_1423">#REF!</definedName>
    <definedName name="_1424" localSheetId="4">'daně '!#REF!</definedName>
    <definedName name="_1424">#REF!</definedName>
    <definedName name="_1425" localSheetId="4">'daně '!#REF!</definedName>
    <definedName name="_1425">#REF!</definedName>
    <definedName name="_1426">'daně '!#REF!</definedName>
    <definedName name="_1427">'daně '!#REF!</definedName>
    <definedName name="_1428">'daně '!#REF!</definedName>
    <definedName name="_1429">'daně '!#REF!</definedName>
    <definedName name="_1430">'daně '!#REF!</definedName>
    <definedName name="_1431" localSheetId="4">'daně '!#REF!</definedName>
    <definedName name="_1431">#REF!</definedName>
    <definedName name="_1432" localSheetId="4">'daně '!#REF!</definedName>
    <definedName name="_1432">#REF!</definedName>
    <definedName name="_1433" localSheetId="4">'daně '!#REF!</definedName>
    <definedName name="_1433">#REF!</definedName>
    <definedName name="_1434" localSheetId="4">'daně '!#REF!</definedName>
    <definedName name="_1434">#REF!</definedName>
    <definedName name="_1435" localSheetId="4">'daně '!#REF!</definedName>
    <definedName name="_1435">#REF!</definedName>
    <definedName name="_1436" localSheetId="4">'daně '!#REF!</definedName>
    <definedName name="_1436">#REF!</definedName>
    <definedName name="_1437" localSheetId="4">'daně '!#REF!</definedName>
    <definedName name="_1437">#REF!</definedName>
    <definedName name="_1438">#REF!</definedName>
    <definedName name="_1439">#REF!</definedName>
    <definedName name="_1440">#REF!</definedName>
    <definedName name="_1441">#REF!</definedName>
    <definedName name="_1442">#REF!</definedName>
    <definedName name="_1443" localSheetId="4">'daně '!#REF!</definedName>
    <definedName name="_1443">#REF!</definedName>
    <definedName name="_1444" localSheetId="4">'daně '!#REF!</definedName>
    <definedName name="_1444">#REF!</definedName>
    <definedName name="_1445">'daně '!#REF!</definedName>
    <definedName name="_1446">'daně '!#REF!</definedName>
    <definedName name="_1447">'daně '!#REF!</definedName>
    <definedName name="_1448">'daně '!#REF!</definedName>
    <definedName name="_1449">'daně '!#REF!</definedName>
    <definedName name="_1450" localSheetId="4">'daně '!#REF!</definedName>
    <definedName name="_1450">#REF!</definedName>
    <definedName name="_1451" localSheetId="4">'daně '!#REF!</definedName>
    <definedName name="_1451">#REF!</definedName>
    <definedName name="_1452" localSheetId="4">'daně '!#REF!</definedName>
    <definedName name="_1452">#REF!</definedName>
    <definedName name="_1453" localSheetId="4">'daně '!#REF!</definedName>
    <definedName name="_1453">#REF!</definedName>
    <definedName name="_1454" localSheetId="4">'daně '!#REF!</definedName>
    <definedName name="_1454">#REF!</definedName>
    <definedName name="_1455" localSheetId="4">'daně '!#REF!</definedName>
    <definedName name="_1455">#REF!</definedName>
    <definedName name="_1456" localSheetId="4">'daně '!#REF!</definedName>
    <definedName name="_1456">#REF!</definedName>
    <definedName name="_1457">#REF!</definedName>
    <definedName name="_1458">#REF!</definedName>
    <definedName name="_1459">#REF!</definedName>
    <definedName name="_1460">#REF!</definedName>
    <definedName name="_1461">#REF!</definedName>
    <definedName name="_1462" localSheetId="4">'daně '!#REF!</definedName>
    <definedName name="_1462">#REF!</definedName>
    <definedName name="_1463" localSheetId="4">'daně '!#REF!</definedName>
    <definedName name="_1463">#REF!</definedName>
    <definedName name="_1464">'daně '!#REF!</definedName>
    <definedName name="_1465">'daně '!#REF!</definedName>
    <definedName name="_1466">'daně '!#REF!</definedName>
    <definedName name="_1467">'daně '!#REF!</definedName>
    <definedName name="_1468">'daně '!#REF!</definedName>
    <definedName name="_1469" localSheetId="4">'daně '!#REF!</definedName>
    <definedName name="_1469">#REF!</definedName>
    <definedName name="_1470" localSheetId="4">'daně '!#REF!</definedName>
    <definedName name="_1470">#REF!</definedName>
    <definedName name="_1471" localSheetId="4">'daně '!#REF!</definedName>
    <definedName name="_1471">#REF!</definedName>
    <definedName name="_1472" localSheetId="4">'daně '!#REF!</definedName>
    <definedName name="_1472">#REF!</definedName>
    <definedName name="_1473" localSheetId="4">'daně '!#REF!</definedName>
    <definedName name="_1473">#REF!</definedName>
    <definedName name="_1474" localSheetId="4">'daně '!#REF!</definedName>
    <definedName name="_1474">#REF!</definedName>
    <definedName name="_1475" localSheetId="4">'daně '!#REF!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0">#REF!</definedName>
    <definedName name="_1481" localSheetId="4">'daně '!#REF!</definedName>
    <definedName name="_1481">#REF!</definedName>
    <definedName name="_1482" localSheetId="4">'daně '!#REF!</definedName>
    <definedName name="_1482">#REF!</definedName>
    <definedName name="_1483">'daně '!#REF!</definedName>
    <definedName name="_1484">'daně '!#REF!</definedName>
    <definedName name="_1485">'daně '!#REF!</definedName>
    <definedName name="_1486">'daně '!#REF!</definedName>
    <definedName name="_1487">'daně '!#REF!</definedName>
    <definedName name="_1488" localSheetId="4">'daně '!#REF!</definedName>
    <definedName name="_1488">#REF!</definedName>
    <definedName name="_1489" localSheetId="4">'daně '!#REF!</definedName>
    <definedName name="_1489">#REF!</definedName>
    <definedName name="_1490" localSheetId="4">'daně '!#REF!</definedName>
    <definedName name="_1490">#REF!</definedName>
    <definedName name="_1491" localSheetId="4">'daně '!#REF!</definedName>
    <definedName name="_1491">#REF!</definedName>
    <definedName name="_1492" localSheetId="4">'daně '!#REF!</definedName>
    <definedName name="_1492">#REF!</definedName>
    <definedName name="_1493" localSheetId="4">'daně '!#REF!</definedName>
    <definedName name="_1493">#REF!</definedName>
    <definedName name="_1494" localSheetId="4">'daně '!#REF!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0" localSheetId="4">'daně '!#REF!</definedName>
    <definedName name="_1500">#REF!</definedName>
    <definedName name="_1501" localSheetId="4">'daně '!#REF!</definedName>
    <definedName name="_1501">#REF!</definedName>
    <definedName name="_1502">'daně '!#REF!</definedName>
    <definedName name="_1503">'daně '!#REF!</definedName>
    <definedName name="_1504">'daně '!#REF!</definedName>
    <definedName name="_1505">'daně '!#REF!</definedName>
    <definedName name="_1506">'daně '!#REF!</definedName>
    <definedName name="_1507">'daně '!#REF!</definedName>
    <definedName name="_1508">'daně '!#REF!</definedName>
    <definedName name="_1509">'daně '!#REF!</definedName>
    <definedName name="_1510">'daně '!#REF!</definedName>
    <definedName name="_1511">'daně '!#REF!</definedName>
    <definedName name="_1512">'daně '!#REF!</definedName>
    <definedName name="_1513">'daně '!#REF!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0">#REF!</definedName>
    <definedName name="_1551">#REF!</definedName>
    <definedName name="_1552">#REF!</definedName>
    <definedName name="_1553">#REF!</definedName>
    <definedName name="_1554" localSheetId="4">'daně '!#REF!</definedName>
    <definedName name="_1554">#REF!</definedName>
    <definedName name="_1555" localSheetId="4">'daně '!#REF!</definedName>
    <definedName name="_1555">#REF!</definedName>
    <definedName name="_1556">'daně '!#REF!</definedName>
    <definedName name="_1557">'daně '!#REF!</definedName>
    <definedName name="_1558">'daně '!#REF!</definedName>
    <definedName name="_1559">'daně '!#REF!</definedName>
    <definedName name="_1560">'daně '!#REF!</definedName>
    <definedName name="_1561" localSheetId="4">'daně '!#REF!</definedName>
    <definedName name="_1561">#REF!</definedName>
    <definedName name="_1562" localSheetId="4">'daně '!#REF!</definedName>
    <definedName name="_1562">#REF!</definedName>
    <definedName name="_1563" localSheetId="4">'daně '!#REF!</definedName>
    <definedName name="_1563">#REF!</definedName>
    <definedName name="_1564" localSheetId="4">'daně '!#REF!</definedName>
    <definedName name="_1564">#REF!</definedName>
    <definedName name="_1565" localSheetId="4">'daně '!#REF!</definedName>
    <definedName name="_1565">#REF!</definedName>
    <definedName name="_1566" localSheetId="4">'daně '!#REF!</definedName>
    <definedName name="_1566">#REF!</definedName>
    <definedName name="_1567" localSheetId="4">'daně '!#REF!</definedName>
    <definedName name="_1567">#REF!</definedName>
    <definedName name="_1568">#REF!</definedName>
    <definedName name="_1569">#REF!</definedName>
    <definedName name="_1570">#REF!</definedName>
    <definedName name="_1571">#REF!</definedName>
    <definedName name="_1572">#REF!</definedName>
    <definedName name="_1573" localSheetId="4">'daně '!#REF!</definedName>
    <definedName name="_1573">#REF!</definedName>
    <definedName name="_1574" localSheetId="4">'daně '!#REF!</definedName>
    <definedName name="_1574">#REF!</definedName>
    <definedName name="_1575">'daně '!#REF!</definedName>
    <definedName name="_1576">'daně '!#REF!</definedName>
    <definedName name="_1577">'daně '!#REF!</definedName>
    <definedName name="_1578">'daně '!#REF!</definedName>
    <definedName name="_1579">'daně '!#REF!</definedName>
    <definedName name="_1580" localSheetId="4">'daně '!#REF!</definedName>
    <definedName name="_1580">#REF!</definedName>
    <definedName name="_1581" localSheetId="4">'daně '!#REF!</definedName>
    <definedName name="_1581">#REF!</definedName>
    <definedName name="_1582" localSheetId="4">'daně '!#REF!</definedName>
    <definedName name="_1582">#REF!</definedName>
    <definedName name="_1583" localSheetId="4">'daně '!#REF!</definedName>
    <definedName name="_1583">#REF!</definedName>
    <definedName name="_1584" localSheetId="4">'daně '!#REF!</definedName>
    <definedName name="_1584">#REF!</definedName>
    <definedName name="_1585" localSheetId="4">'daně '!#REF!</definedName>
    <definedName name="_1585">#REF!</definedName>
    <definedName name="_1586" localSheetId="4">'daně '!#REF!</definedName>
    <definedName name="_1586">#REF!</definedName>
    <definedName name="_1587">#REF!</definedName>
    <definedName name="_1588">#REF!</definedName>
    <definedName name="_1589">#REF!</definedName>
    <definedName name="_1590">#REF!</definedName>
    <definedName name="_1591">#REF!</definedName>
    <definedName name="_1592" localSheetId="4">'daně '!#REF!</definedName>
    <definedName name="_1592">#REF!</definedName>
    <definedName name="_1593" localSheetId="4">'daně '!#REF!</definedName>
    <definedName name="_1593">#REF!</definedName>
    <definedName name="_1594">'daně '!#REF!</definedName>
    <definedName name="_1595">'daně '!#REF!</definedName>
    <definedName name="_1596">'daně '!#REF!</definedName>
    <definedName name="_1597">'daně '!#REF!</definedName>
    <definedName name="_1598">'daně '!#REF!</definedName>
    <definedName name="_1599" localSheetId="4">'daně '!#REF!</definedName>
    <definedName name="_1599">#REF!</definedName>
    <definedName name="_1600" localSheetId="4">'daně '!#REF!</definedName>
    <definedName name="_1600">#REF!</definedName>
    <definedName name="_1601" localSheetId="4">'daně '!#REF!</definedName>
    <definedName name="_1601">#REF!</definedName>
    <definedName name="_1602" localSheetId="4">'daně '!#REF!</definedName>
    <definedName name="_1602">#REF!</definedName>
    <definedName name="_1603" localSheetId="4">'daně '!#REF!</definedName>
    <definedName name="_1603">#REF!</definedName>
    <definedName name="_1604" localSheetId="4">'daně '!#REF!</definedName>
    <definedName name="_1604">#REF!</definedName>
    <definedName name="_1605" localSheetId="4">'daně '!#REF!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0">#REF!</definedName>
    <definedName name="_1611" localSheetId="4">'daně '!#REF!</definedName>
    <definedName name="_1611">#REF!</definedName>
    <definedName name="_1612" localSheetId="4">'daně '!#REF!</definedName>
    <definedName name="_1612">#REF!</definedName>
    <definedName name="_1613">'daně '!#REF!</definedName>
    <definedName name="_1614">'daně '!#REF!</definedName>
    <definedName name="_1615">'daně '!#REF!</definedName>
    <definedName name="_1616">'daně '!#REF!</definedName>
    <definedName name="_1617">'daně '!#REF!</definedName>
    <definedName name="_1618" localSheetId="4">'daně '!#REF!</definedName>
    <definedName name="_1618">#REF!</definedName>
    <definedName name="_1619" localSheetId="4">'daně '!#REF!</definedName>
    <definedName name="_1619">#REF!</definedName>
    <definedName name="_1620" localSheetId="4">'daně '!#REF!</definedName>
    <definedName name="_1620">#REF!</definedName>
    <definedName name="_1621" localSheetId="4">'daně '!#REF!</definedName>
    <definedName name="_1621">#REF!</definedName>
    <definedName name="_1622" localSheetId="4">'daně '!#REF!</definedName>
    <definedName name="_1622">#REF!</definedName>
    <definedName name="_1623" localSheetId="4">'daně '!#REF!</definedName>
    <definedName name="_1623">#REF!</definedName>
    <definedName name="_1624" localSheetId="4">'daně '!#REF!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0" localSheetId="4">'daně '!#REF!</definedName>
    <definedName name="_1630">#REF!</definedName>
    <definedName name="_1631" localSheetId="4">'daně '!#REF!</definedName>
    <definedName name="_1631">#REF!</definedName>
    <definedName name="_1632">'daně '!#REF!</definedName>
    <definedName name="_1633">'daně '!#REF!</definedName>
    <definedName name="_1634">'daně '!#REF!</definedName>
    <definedName name="_1635">'daně '!#REF!</definedName>
    <definedName name="_1636">'daně '!#REF!</definedName>
    <definedName name="_1637" localSheetId="4">'daně '!#REF!</definedName>
    <definedName name="_1637">#REF!</definedName>
    <definedName name="_1638" localSheetId="4">'daně '!#REF!</definedName>
    <definedName name="_1638">#REF!</definedName>
    <definedName name="_1639" localSheetId="4">'daně '!#REF!</definedName>
    <definedName name="_1639">#REF!</definedName>
    <definedName name="_1640" localSheetId="4">'daně '!#REF!</definedName>
    <definedName name="_1640">#REF!</definedName>
    <definedName name="_1641" localSheetId="4">'daně '!#REF!</definedName>
    <definedName name="_1641">#REF!</definedName>
    <definedName name="_1642" localSheetId="4">'daně '!#REF!</definedName>
    <definedName name="_1642">#REF!</definedName>
    <definedName name="_1643" localSheetId="4">'daně '!#REF!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 localSheetId="4">'daně '!#REF!</definedName>
    <definedName name="_1649">#REF!</definedName>
    <definedName name="_1650" localSheetId="4">'daně '!#REF!</definedName>
    <definedName name="_1650">#REF!</definedName>
    <definedName name="_1651">'daně '!#REF!</definedName>
    <definedName name="_1652">'daně '!#REF!</definedName>
    <definedName name="_1653">'daně '!#REF!</definedName>
    <definedName name="_1654">'daně '!#REF!</definedName>
    <definedName name="_1655">'daně '!#REF!</definedName>
    <definedName name="_1656">'daně '!#REF!</definedName>
    <definedName name="_1657">'daně '!#REF!</definedName>
    <definedName name="_1658">'daně '!#REF!</definedName>
    <definedName name="_1659">'daně '!#REF!</definedName>
    <definedName name="_1660">'daně '!#REF!</definedName>
    <definedName name="_1661">'daně '!#REF!</definedName>
    <definedName name="_1662">'daně '!#REF!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 localSheetId="4">'daně '!$D$25</definedName>
    <definedName name="_511">#REF!</definedName>
    <definedName name="_512" localSheetId="4">'daně '!$E$25</definedName>
    <definedName name="_512">#REF!</definedName>
    <definedName name="_513" localSheetId="4">'daně '!$F$25</definedName>
    <definedName name="_513">#REF!</definedName>
    <definedName name="_514" localSheetId="4">'daně '!$G$25</definedName>
    <definedName name="_514">#REF!</definedName>
    <definedName name="_515" localSheetId="4">'daně '!$H$25</definedName>
    <definedName name="_515">#REF!</definedName>
    <definedName name="_516" localSheetId="4">'daně '!$I$25</definedName>
    <definedName name="_516">#REF!</definedName>
    <definedName name="_517" localSheetId="4">'daně '!$J$25</definedName>
    <definedName name="_517">#REF!</definedName>
    <definedName name="_518" localSheetId="4">'daně '!$K$25</definedName>
    <definedName name="_518">#REF!</definedName>
    <definedName name="_519" localSheetId="4">'daně '!$L$25</definedName>
    <definedName name="_519">#REF!</definedName>
    <definedName name="_520" localSheetId="4">'daně '!$M$25</definedName>
    <definedName name="_520">#REF!</definedName>
    <definedName name="_521" localSheetId="4">'daně '!$N$25</definedName>
    <definedName name="_521">#REF!</definedName>
    <definedName name="_522" localSheetId="4">'daně '!$O$25</definedName>
    <definedName name="_522">#REF!</definedName>
    <definedName name="_523" localSheetId="4">'daně '!$P$25</definedName>
    <definedName name="_523">#REF!</definedName>
    <definedName name="_524" localSheetId="4">'daně '!$Q$25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 localSheetId="4">'daně '!$D$20</definedName>
    <definedName name="_530">#REF!</definedName>
    <definedName name="_531" localSheetId="4">'daně '!$E$20</definedName>
    <definedName name="_531">#REF!</definedName>
    <definedName name="_532" localSheetId="4">'daně '!$F$20</definedName>
    <definedName name="_532">#REF!</definedName>
    <definedName name="_533" localSheetId="4">'daně '!$G$20</definedName>
    <definedName name="_533">#REF!</definedName>
    <definedName name="_534" localSheetId="4">'daně '!$H$20</definedName>
    <definedName name="_534">#REF!</definedName>
    <definedName name="_535" localSheetId="4">'daně '!$I$20</definedName>
    <definedName name="_535">#REF!</definedName>
    <definedName name="_536" localSheetId="4">'daně '!$J$20</definedName>
    <definedName name="_536">#REF!</definedName>
    <definedName name="_537" localSheetId="4">'daně '!$K$20</definedName>
    <definedName name="_537">#REF!</definedName>
    <definedName name="_538" localSheetId="4">'daně '!$L$20</definedName>
    <definedName name="_538">#REF!</definedName>
    <definedName name="_539" localSheetId="4">'daně '!$M$20</definedName>
    <definedName name="_539">#REF!</definedName>
    <definedName name="_540" localSheetId="4">'daně '!$N$20</definedName>
    <definedName name="_540">#REF!</definedName>
    <definedName name="_541" localSheetId="4">'daně '!$O$20</definedName>
    <definedName name="_541">#REF!</definedName>
    <definedName name="_542" localSheetId="4">'daně '!$P$20</definedName>
    <definedName name="_542">#REF!</definedName>
    <definedName name="_543" localSheetId="4">'daně '!$Q$20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 localSheetId="4">'daně '!$D$21</definedName>
    <definedName name="_549">#REF!</definedName>
    <definedName name="_550" localSheetId="4">'daně '!$E$21</definedName>
    <definedName name="_550">#REF!</definedName>
    <definedName name="_551" localSheetId="4">'daně '!$F$21</definedName>
    <definedName name="_551">#REF!</definedName>
    <definedName name="_552" localSheetId="4">'daně '!$G$21</definedName>
    <definedName name="_552">#REF!</definedName>
    <definedName name="_553" localSheetId="4">'daně '!$H$21</definedName>
    <definedName name="_553">#REF!</definedName>
    <definedName name="_554" localSheetId="4">'daně '!$I$21</definedName>
    <definedName name="_554">#REF!</definedName>
    <definedName name="_555" localSheetId="4">'daně '!$J$21</definedName>
    <definedName name="_555">#REF!</definedName>
    <definedName name="_556" localSheetId="4">'daně '!$K$21</definedName>
    <definedName name="_556">#REF!</definedName>
    <definedName name="_557" localSheetId="4">'daně '!$L$21</definedName>
    <definedName name="_557">#REF!</definedName>
    <definedName name="_558" localSheetId="4">'daně '!$M$21</definedName>
    <definedName name="_558">#REF!</definedName>
    <definedName name="_559" localSheetId="4">'daně '!$N$21</definedName>
    <definedName name="_559">#REF!</definedName>
    <definedName name="_560" localSheetId="4">'daně '!$O$21</definedName>
    <definedName name="_560">#REF!</definedName>
    <definedName name="_561" localSheetId="4">'daně '!$P$21</definedName>
    <definedName name="_561">#REF!</definedName>
    <definedName name="_562" localSheetId="4">'daně '!$Q$21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 localSheetId="4">'daně '!$D$22</definedName>
    <definedName name="_568">#REF!</definedName>
    <definedName name="_569" localSheetId="4">'daně '!$E$22</definedName>
    <definedName name="_569">#REF!</definedName>
    <definedName name="_570" localSheetId="4">'daně '!$F$22</definedName>
    <definedName name="_570">#REF!</definedName>
    <definedName name="_571" localSheetId="4">'daně '!$G$22</definedName>
    <definedName name="_571">#REF!</definedName>
    <definedName name="_572" localSheetId="4">'daně '!$H$22</definedName>
    <definedName name="_572">#REF!</definedName>
    <definedName name="_573" localSheetId="4">'daně '!$I$22</definedName>
    <definedName name="_573">#REF!</definedName>
    <definedName name="_574" localSheetId="4">'daně '!$J$22</definedName>
    <definedName name="_574">#REF!</definedName>
    <definedName name="_575" localSheetId="4">'daně '!$K$22</definedName>
    <definedName name="_575">#REF!</definedName>
    <definedName name="_576" localSheetId="4">'daně '!$L$22</definedName>
    <definedName name="_576">#REF!</definedName>
    <definedName name="_577" localSheetId="4">'daně '!$M$22</definedName>
    <definedName name="_577">#REF!</definedName>
    <definedName name="_578" localSheetId="4">'daně '!$N$22</definedName>
    <definedName name="_578">#REF!</definedName>
    <definedName name="_579" localSheetId="4">'daně '!$O$22</definedName>
    <definedName name="_579">#REF!</definedName>
    <definedName name="_580" localSheetId="4">'daně '!$P$22</definedName>
    <definedName name="_580">#REF!</definedName>
    <definedName name="_581" localSheetId="4">'daně '!$Q$22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 localSheetId="4">'daně '!$D$23</definedName>
    <definedName name="_587">#REF!</definedName>
    <definedName name="_588" localSheetId="4">'daně '!$E$23</definedName>
    <definedName name="_588">#REF!</definedName>
    <definedName name="_589" localSheetId="4">'daně '!$F$23</definedName>
    <definedName name="_589">#REF!</definedName>
    <definedName name="_590" localSheetId="4">'daně '!$G$23</definedName>
    <definedName name="_590">#REF!</definedName>
    <definedName name="_591" localSheetId="4">'daně '!$H$23</definedName>
    <definedName name="_591">#REF!</definedName>
    <definedName name="_592" localSheetId="4">'daně '!$I$23</definedName>
    <definedName name="_592">#REF!</definedName>
    <definedName name="_593" localSheetId="4">'daně '!$J$23</definedName>
    <definedName name="_593">#REF!</definedName>
    <definedName name="_594" localSheetId="4">'daně '!$K$23</definedName>
    <definedName name="_594">#REF!</definedName>
    <definedName name="_595" localSheetId="4">'daně '!$L$23</definedName>
    <definedName name="_595">#REF!</definedName>
    <definedName name="_596" localSheetId="4">'daně '!$M$23</definedName>
    <definedName name="_596">#REF!</definedName>
    <definedName name="_597" localSheetId="4">'daně '!$N$23</definedName>
    <definedName name="_597">#REF!</definedName>
    <definedName name="_598" localSheetId="4">'daně '!$O$23</definedName>
    <definedName name="_598">#REF!</definedName>
    <definedName name="_599" localSheetId="4">'daně '!$P$23</definedName>
    <definedName name="_599">#REF!</definedName>
    <definedName name="_600" localSheetId="4">'daně '!$Q$23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 localSheetId="4">'daně '!$D$24</definedName>
    <definedName name="_606">#REF!</definedName>
    <definedName name="_607" localSheetId="4">'daně '!$E$24</definedName>
    <definedName name="_607">#REF!</definedName>
    <definedName name="_608" localSheetId="4">'daně '!$F$24</definedName>
    <definedName name="_608">#REF!</definedName>
    <definedName name="_609" localSheetId="4">'daně '!$G$24</definedName>
    <definedName name="_609">#REF!</definedName>
    <definedName name="_610" localSheetId="4">'daně '!$H$24</definedName>
    <definedName name="_610">#REF!</definedName>
    <definedName name="_611" localSheetId="4">'daně '!$I$24</definedName>
    <definedName name="_611">#REF!</definedName>
    <definedName name="_612" localSheetId="4">'daně '!$J$24</definedName>
    <definedName name="_612">#REF!</definedName>
    <definedName name="_613" localSheetId="4">'daně '!$K$24</definedName>
    <definedName name="_613">#REF!</definedName>
    <definedName name="_614" localSheetId="4">'daně '!$L$24</definedName>
    <definedName name="_614">#REF!</definedName>
    <definedName name="_615" localSheetId="4">'daně '!$M$24</definedName>
    <definedName name="_615">#REF!</definedName>
    <definedName name="_616" localSheetId="4">'daně '!$N$24</definedName>
    <definedName name="_616">#REF!</definedName>
    <definedName name="_617" localSheetId="4">'daně '!$O$24</definedName>
    <definedName name="_617">#REF!</definedName>
    <definedName name="_618" localSheetId="4">'daně '!$P$24</definedName>
    <definedName name="_618">#REF!</definedName>
    <definedName name="_619" localSheetId="4">'daně '!$Q$24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 localSheetId="4">'daně '!#REF!</definedName>
    <definedName name="_660">#REF!</definedName>
    <definedName name="_661" localSheetId="4">'daně '!#REF!</definedName>
    <definedName name="_661">#REF!</definedName>
    <definedName name="_662">'daně '!#REF!</definedName>
    <definedName name="_663">'daně '!#REF!</definedName>
    <definedName name="_664">'daně '!#REF!</definedName>
    <definedName name="_665">'daně '!#REF!</definedName>
    <definedName name="_666">'daně '!#REF!</definedName>
    <definedName name="_667" localSheetId="4">'daně '!#REF!</definedName>
    <definedName name="_667">#REF!</definedName>
    <definedName name="_668" localSheetId="4">'daně '!#REF!</definedName>
    <definedName name="_668">#REF!</definedName>
    <definedName name="_669" localSheetId="4">'daně '!#REF!</definedName>
    <definedName name="_669">#REF!</definedName>
    <definedName name="_670" localSheetId="4">'daně '!#REF!</definedName>
    <definedName name="_670">#REF!</definedName>
    <definedName name="_671" localSheetId="4">'daně '!#REF!</definedName>
    <definedName name="_671">#REF!</definedName>
    <definedName name="_672" localSheetId="4">'daně '!#REF!</definedName>
    <definedName name="_672">#REF!</definedName>
    <definedName name="_673" localSheetId="4">'daně '!#REF!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 localSheetId="4">'daně '!#REF!</definedName>
    <definedName name="_679">#REF!</definedName>
    <definedName name="_680" localSheetId="4">'daně '!#REF!</definedName>
    <definedName name="_680">#REF!</definedName>
    <definedName name="_681">'daně '!#REF!</definedName>
    <definedName name="_682">'daně '!#REF!</definedName>
    <definedName name="_683">'daně '!#REF!</definedName>
    <definedName name="_684">'daně '!#REF!</definedName>
    <definedName name="_685">'daně '!#REF!</definedName>
    <definedName name="_686" localSheetId="4">'daně '!#REF!</definedName>
    <definedName name="_686">#REF!</definedName>
    <definedName name="_687" localSheetId="4">'daně '!#REF!</definedName>
    <definedName name="_687">#REF!</definedName>
    <definedName name="_688" localSheetId="4">'daně '!#REF!</definedName>
    <definedName name="_688">#REF!</definedName>
    <definedName name="_689" localSheetId="4">'daně '!#REF!</definedName>
    <definedName name="_689">#REF!</definedName>
    <definedName name="_690" localSheetId="4">'daně '!#REF!</definedName>
    <definedName name="_690">#REF!</definedName>
    <definedName name="_691" localSheetId="4">'daně '!#REF!</definedName>
    <definedName name="_691">#REF!</definedName>
    <definedName name="_692" localSheetId="4">'daně '!#REF!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 localSheetId="4">'daně '!#REF!</definedName>
    <definedName name="_698">#REF!</definedName>
    <definedName name="_699" localSheetId="4">'daně '!#REF!</definedName>
    <definedName name="_699">#REF!</definedName>
    <definedName name="_700">'daně '!#REF!</definedName>
    <definedName name="_701">'daně '!#REF!</definedName>
    <definedName name="_702">'daně '!#REF!</definedName>
    <definedName name="_703">'daně '!#REF!</definedName>
    <definedName name="_704">'daně '!#REF!</definedName>
    <definedName name="_705" localSheetId="4">'daně '!#REF!</definedName>
    <definedName name="_705">#REF!</definedName>
    <definedName name="_706" localSheetId="4">'daně '!#REF!</definedName>
    <definedName name="_706">#REF!</definedName>
    <definedName name="_707" localSheetId="4">'daně '!#REF!</definedName>
    <definedName name="_707">#REF!</definedName>
    <definedName name="_708" localSheetId="4">'daně '!#REF!</definedName>
    <definedName name="_708">#REF!</definedName>
    <definedName name="_709" localSheetId="4">'daně '!#REF!</definedName>
    <definedName name="_709">#REF!</definedName>
    <definedName name="_710" localSheetId="4">'daně '!#REF!</definedName>
    <definedName name="_710">#REF!</definedName>
    <definedName name="_711" localSheetId="4">'daně '!#REF!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 localSheetId="4">'daně '!#REF!</definedName>
    <definedName name="_717">#REF!</definedName>
    <definedName name="_718" localSheetId="4">'daně '!#REF!</definedName>
    <definedName name="_718">#REF!</definedName>
    <definedName name="_719">'daně '!#REF!</definedName>
    <definedName name="_720">'daně '!#REF!</definedName>
    <definedName name="_721">'daně '!#REF!</definedName>
    <definedName name="_722">'daně '!#REF!</definedName>
    <definedName name="_723">'daně '!#REF!</definedName>
    <definedName name="_724" localSheetId="4">'daně '!#REF!</definedName>
    <definedName name="_724">#REF!</definedName>
    <definedName name="_725" localSheetId="4">'daně '!#REF!</definedName>
    <definedName name="_725">#REF!</definedName>
    <definedName name="_726" localSheetId="4">'daně '!#REF!</definedName>
    <definedName name="_726">#REF!</definedName>
    <definedName name="_727" localSheetId="4">'daně '!#REF!</definedName>
    <definedName name="_727">#REF!</definedName>
    <definedName name="_728" localSheetId="4">'daně '!#REF!</definedName>
    <definedName name="_728">#REF!</definedName>
    <definedName name="_729" localSheetId="4">'daně '!#REF!</definedName>
    <definedName name="_729">#REF!</definedName>
    <definedName name="_730" localSheetId="4">'daně '!#REF!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 localSheetId="4">'daně '!#REF!</definedName>
    <definedName name="_736">#REF!</definedName>
    <definedName name="_737" localSheetId="4">'daně '!#REF!</definedName>
    <definedName name="_737">#REF!</definedName>
    <definedName name="_738">'daně '!#REF!</definedName>
    <definedName name="_739">'daně '!#REF!</definedName>
    <definedName name="_740">'daně '!#REF!</definedName>
    <definedName name="_741">'daně '!#REF!</definedName>
    <definedName name="_742">'daně '!#REF!</definedName>
    <definedName name="_743" localSheetId="4">'daně '!#REF!</definedName>
    <definedName name="_743">#REF!</definedName>
    <definedName name="_744" localSheetId="4">'daně '!#REF!</definedName>
    <definedName name="_744">#REF!</definedName>
    <definedName name="_745" localSheetId="4">'daně '!#REF!</definedName>
    <definedName name="_745">#REF!</definedName>
    <definedName name="_746" localSheetId="4">'daně '!#REF!</definedName>
    <definedName name="_746">#REF!</definedName>
    <definedName name="_747" localSheetId="4">'daně '!#REF!</definedName>
    <definedName name="_747">#REF!</definedName>
    <definedName name="_748" localSheetId="4">'daně '!#REF!</definedName>
    <definedName name="_748">#REF!</definedName>
    <definedName name="_749" localSheetId="4">'daně '!#REF!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 localSheetId="4">'daně '!#REF!</definedName>
    <definedName name="_755">#REF!</definedName>
    <definedName name="_756" localSheetId="4">'daně '!#REF!</definedName>
    <definedName name="_756">#REF!</definedName>
    <definedName name="_757">'daně '!#REF!</definedName>
    <definedName name="_758">'daně '!#REF!</definedName>
    <definedName name="_759">'daně '!#REF!</definedName>
    <definedName name="_760">'daně '!#REF!</definedName>
    <definedName name="_761">'daně '!#REF!</definedName>
    <definedName name="_762">'daně '!#REF!</definedName>
    <definedName name="_763">'daně '!#REF!</definedName>
    <definedName name="_764">'daně '!#REF!</definedName>
    <definedName name="_765">'daně '!#REF!</definedName>
    <definedName name="_766">'daně '!#REF!</definedName>
    <definedName name="_767">'daně '!#REF!</definedName>
    <definedName name="_768">'daně '!#REF!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 localSheetId="4">'daně '!#REF!</definedName>
    <definedName name="_809">#REF!</definedName>
    <definedName name="_810" localSheetId="4">'daně '!#REF!</definedName>
    <definedName name="_810">#REF!</definedName>
    <definedName name="_811">'daně '!#REF!</definedName>
    <definedName name="_812">'daně '!#REF!</definedName>
    <definedName name="_813">'daně '!#REF!</definedName>
    <definedName name="_814">'daně '!#REF!</definedName>
    <definedName name="_815">'daně '!#REF!</definedName>
    <definedName name="_816" localSheetId="4">'daně '!#REF!</definedName>
    <definedName name="_816">#REF!</definedName>
    <definedName name="_817" localSheetId="4">'daně '!#REF!</definedName>
    <definedName name="_817">#REF!</definedName>
    <definedName name="_818" localSheetId="4">'daně '!#REF!</definedName>
    <definedName name="_818">#REF!</definedName>
    <definedName name="_819" localSheetId="4">'daně '!#REF!</definedName>
    <definedName name="_819">#REF!</definedName>
    <definedName name="_820" localSheetId="4">'daně '!#REF!</definedName>
    <definedName name="_820">#REF!</definedName>
    <definedName name="_821" localSheetId="4">'daně '!#REF!</definedName>
    <definedName name="_821">#REF!</definedName>
    <definedName name="_822" localSheetId="4">'daně '!#REF!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 localSheetId="4">'daně '!#REF!</definedName>
    <definedName name="_828">#REF!</definedName>
    <definedName name="_829" localSheetId="4">'daně '!#REF!</definedName>
    <definedName name="_829">#REF!</definedName>
    <definedName name="_830">'daně '!#REF!</definedName>
    <definedName name="_831">'daně '!#REF!</definedName>
    <definedName name="_832">'daně '!#REF!</definedName>
    <definedName name="_833">'daně '!#REF!</definedName>
    <definedName name="_834">'daně '!#REF!</definedName>
    <definedName name="_835" localSheetId="4">'daně '!#REF!</definedName>
    <definedName name="_835">#REF!</definedName>
    <definedName name="_836" localSheetId="4">'daně '!#REF!</definedName>
    <definedName name="_836">#REF!</definedName>
    <definedName name="_837" localSheetId="4">'daně '!#REF!</definedName>
    <definedName name="_837">#REF!</definedName>
    <definedName name="_838" localSheetId="4">'daně '!#REF!</definedName>
    <definedName name="_838">#REF!</definedName>
    <definedName name="_839" localSheetId="4">'daně '!#REF!</definedName>
    <definedName name="_839">#REF!</definedName>
    <definedName name="_840" localSheetId="4">'daně '!#REF!</definedName>
    <definedName name="_840">#REF!</definedName>
    <definedName name="_841" localSheetId="4">'daně '!#REF!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 localSheetId="4">'daně '!#REF!</definedName>
    <definedName name="_847">#REF!</definedName>
    <definedName name="_848" localSheetId="4">'daně '!#REF!</definedName>
    <definedName name="_848">#REF!</definedName>
    <definedName name="_849">'daně '!#REF!</definedName>
    <definedName name="_850">'daně '!#REF!</definedName>
    <definedName name="_851">'daně '!#REF!</definedName>
    <definedName name="_852">'daně '!#REF!</definedName>
    <definedName name="_853">'daně '!#REF!</definedName>
    <definedName name="_854" localSheetId="4">'daně '!#REF!</definedName>
    <definedName name="_854">#REF!</definedName>
    <definedName name="_855" localSheetId="4">'daně '!#REF!</definedName>
    <definedName name="_855">#REF!</definedName>
    <definedName name="_856" localSheetId="4">'daně '!#REF!</definedName>
    <definedName name="_856">#REF!</definedName>
    <definedName name="_857" localSheetId="4">'daně '!#REF!</definedName>
    <definedName name="_857">#REF!</definedName>
    <definedName name="_858" localSheetId="4">'daně '!#REF!</definedName>
    <definedName name="_858">#REF!</definedName>
    <definedName name="_859" localSheetId="4">'daně '!#REF!</definedName>
    <definedName name="_859">#REF!</definedName>
    <definedName name="_860" localSheetId="4">'daně '!#REF!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 localSheetId="4">'daně '!#REF!</definedName>
    <definedName name="_866">#REF!</definedName>
    <definedName name="_867" localSheetId="4">'daně '!#REF!</definedName>
    <definedName name="_867">#REF!</definedName>
    <definedName name="_868">'daně '!#REF!</definedName>
    <definedName name="_869">'daně '!#REF!</definedName>
    <definedName name="_870">'daně '!#REF!</definedName>
    <definedName name="_871">'daně '!#REF!</definedName>
    <definedName name="_872">'daně '!#REF!</definedName>
    <definedName name="_873" localSheetId="4">'daně '!#REF!</definedName>
    <definedName name="_873">#REF!</definedName>
    <definedName name="_874" localSheetId="4">'daně '!#REF!</definedName>
    <definedName name="_874">#REF!</definedName>
    <definedName name="_875" localSheetId="4">'daně '!#REF!</definedName>
    <definedName name="_875">#REF!</definedName>
    <definedName name="_876" localSheetId="4">'daně '!#REF!</definedName>
    <definedName name="_876">#REF!</definedName>
    <definedName name="_877" localSheetId="4">'daně '!#REF!</definedName>
    <definedName name="_877">#REF!</definedName>
    <definedName name="_878" localSheetId="4">'daně '!#REF!</definedName>
    <definedName name="_878">#REF!</definedName>
    <definedName name="_879" localSheetId="4">'daně '!#REF!</definedName>
    <definedName name="_879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 localSheetId="4">'daně '!#REF!</definedName>
    <definedName name="_885">#REF!</definedName>
    <definedName name="_886" localSheetId="4">'daně '!#REF!</definedName>
    <definedName name="_886">#REF!</definedName>
    <definedName name="_887">'daně '!#REF!</definedName>
    <definedName name="_888">'daně '!#REF!</definedName>
    <definedName name="_889">'daně '!#REF!</definedName>
    <definedName name="_890">'daně '!#REF!</definedName>
    <definedName name="_891">'daně '!#REF!</definedName>
    <definedName name="_892" localSheetId="4">'daně '!#REF!</definedName>
    <definedName name="_892">#REF!</definedName>
    <definedName name="_893" localSheetId="4">'daně '!#REF!</definedName>
    <definedName name="_893">#REF!</definedName>
    <definedName name="_894" localSheetId="4">'daně '!#REF!</definedName>
    <definedName name="_894">#REF!</definedName>
    <definedName name="_895" localSheetId="4">'daně '!#REF!</definedName>
    <definedName name="_895">#REF!</definedName>
    <definedName name="_896" localSheetId="4">'daně '!#REF!</definedName>
    <definedName name="_896">#REF!</definedName>
    <definedName name="_897" localSheetId="4">'daně '!#REF!</definedName>
    <definedName name="_897">#REF!</definedName>
    <definedName name="_898" localSheetId="4">'daně '!#REF!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 localSheetId="4">'daně '!#REF!</definedName>
    <definedName name="_904">#REF!</definedName>
    <definedName name="_905" localSheetId="4">'daně '!#REF!</definedName>
    <definedName name="_905">#REF!</definedName>
    <definedName name="_906">'daně '!#REF!</definedName>
    <definedName name="_907">'daně '!#REF!</definedName>
    <definedName name="_908">'daně '!#REF!</definedName>
    <definedName name="_909">'daně '!#REF!</definedName>
    <definedName name="_910">'daně '!#REF!</definedName>
    <definedName name="_911">'daně '!#REF!</definedName>
    <definedName name="_912">'daně '!#REF!</definedName>
    <definedName name="_913">'daně '!#REF!</definedName>
    <definedName name="_914">'daně '!#REF!</definedName>
    <definedName name="_915">'daně '!#REF!</definedName>
    <definedName name="_916">'daně '!#REF!</definedName>
    <definedName name="_917">'daně '!#REF!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 localSheetId="4">'daně '!#REF!</definedName>
    <definedName name="_958">#REF!</definedName>
    <definedName name="_959" localSheetId="4">'daně '!#REF!</definedName>
    <definedName name="_959">#REF!</definedName>
    <definedName name="_960">'daně '!#REF!</definedName>
    <definedName name="_961">'daně '!#REF!</definedName>
    <definedName name="_962">'daně '!#REF!</definedName>
    <definedName name="_963">'daně '!#REF!</definedName>
    <definedName name="_964">'daně '!#REF!</definedName>
    <definedName name="_965" localSheetId="4">'daně '!#REF!</definedName>
    <definedName name="_965">#REF!</definedName>
    <definedName name="_966" localSheetId="4">'daně '!#REF!</definedName>
    <definedName name="_966">#REF!</definedName>
    <definedName name="_967" localSheetId="4">'daně '!#REF!</definedName>
    <definedName name="_967">#REF!</definedName>
    <definedName name="_968" localSheetId="4">'daně '!#REF!</definedName>
    <definedName name="_968">#REF!</definedName>
    <definedName name="_969" localSheetId="4">'daně '!#REF!</definedName>
    <definedName name="_969">#REF!</definedName>
    <definedName name="_970" localSheetId="4">'daně '!#REF!</definedName>
    <definedName name="_970">#REF!</definedName>
    <definedName name="_971" localSheetId="4">'daně '!#REF!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 localSheetId="4">'daně '!#REF!</definedName>
    <definedName name="_977">#REF!</definedName>
    <definedName name="_978" localSheetId="4">'daně '!#REF!</definedName>
    <definedName name="_978">#REF!</definedName>
    <definedName name="_979">'daně '!#REF!</definedName>
    <definedName name="_980">'daně '!#REF!</definedName>
    <definedName name="_981">'daně '!#REF!</definedName>
    <definedName name="_982">'daně '!#REF!</definedName>
    <definedName name="_983">'daně '!#REF!</definedName>
    <definedName name="_984" localSheetId="4">'daně '!#REF!</definedName>
    <definedName name="_984">#REF!</definedName>
    <definedName name="_985" localSheetId="4">'daně '!#REF!</definedName>
    <definedName name="_985">#REF!</definedName>
    <definedName name="_986" localSheetId="4">'daně '!#REF!</definedName>
    <definedName name="_986">#REF!</definedName>
    <definedName name="_987" localSheetId="4">'daně '!#REF!</definedName>
    <definedName name="_987">#REF!</definedName>
    <definedName name="_988" localSheetId="4">'daně '!#REF!</definedName>
    <definedName name="_988">#REF!</definedName>
    <definedName name="_989" localSheetId="4">'daně '!#REF!</definedName>
    <definedName name="_989">#REF!</definedName>
    <definedName name="_990" localSheetId="4">'daně '!#REF!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 localSheetId="4">'daně '!#REF!</definedName>
    <definedName name="_996">#REF!</definedName>
    <definedName name="_997" localSheetId="4">'daně '!#REF!</definedName>
    <definedName name="_997">#REF!</definedName>
    <definedName name="_998">'daně '!#REF!</definedName>
    <definedName name="_999">'daně '!#REF!</definedName>
    <definedName name="_xlnm.Print_Area" localSheetId="3">'financování'!$A$1:$E$43</definedName>
    <definedName name="_xlnm.Print_Area" localSheetId="7">'Fond strateg.rez.'!$A$1:$F$42</definedName>
    <definedName name="_xlnm.Print_Area" localSheetId="6">'Fond Vysočiny '!$A$1:$E$28</definedName>
    <definedName name="_xlnm.Print_Area" localSheetId="5">'Sociální fond '!$A$1:$E$41</definedName>
  </definedNames>
  <calcPr fullCalcOnLoad="1"/>
</workbook>
</file>

<file path=xl/sharedStrings.xml><?xml version="1.0" encoding="utf-8"?>
<sst xmlns="http://schemas.openxmlformats.org/spreadsheetml/2006/main" count="329" uniqueCount="158">
  <si>
    <t>PŘÍJMY CELKEM</t>
  </si>
  <si>
    <t>VÝDAJE CELKEM</t>
  </si>
  <si>
    <t>SALDO ZDROJŮ A VÝDAJŮ</t>
  </si>
  <si>
    <t>Skutečnost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</si>
  <si>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</si>
  <si>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</si>
  <si>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</si>
  <si>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</si>
  <si>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</si>
  <si>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</si>
  <si>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</si>
  <si>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</si>
  <si>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</si>
  <si>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</si>
  <si>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</si>
  <si>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</si>
  <si>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</si>
  <si>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</si>
  <si>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*****</t>
  </si>
  <si>
    <t>Rezerva a rozvoj kraje</t>
  </si>
  <si>
    <t>Evropské projekty</t>
  </si>
  <si>
    <t>Požární ochrana a IZS</t>
  </si>
  <si>
    <t xml:space="preserve">  - Nespecifikovaná rezerva       </t>
  </si>
  <si>
    <t xml:space="preserve">  - Strategické a koncepční materiály</t>
  </si>
  <si>
    <t>% z upr. rozpočtu</t>
  </si>
  <si>
    <t>daňové příjmy</t>
  </si>
  <si>
    <t>nedaňové příjmy</t>
  </si>
  <si>
    <t>kapitálové příjmy</t>
  </si>
  <si>
    <t>přijaté transfery - dotace</t>
  </si>
  <si>
    <t xml:space="preserve">Rozpočet schválený </t>
  </si>
  <si>
    <t xml:space="preserve">Rozpočet upravený </t>
  </si>
  <si>
    <t>v tis. Kč</t>
  </si>
  <si>
    <t>běžné výdaje</t>
  </si>
  <si>
    <t>kapitálové výdaje - investiční</t>
  </si>
  <si>
    <t>pouze kapitola Evropské projekty</t>
  </si>
  <si>
    <t>Rozpočet upravený</t>
  </si>
  <si>
    <t xml:space="preserve">Skutečnost </t>
  </si>
  <si>
    <t xml:space="preserve">  včetně kapitoly Evropské projekty</t>
  </si>
  <si>
    <t xml:space="preserve">  bez kapitoly Evropské projekty a přímých výdajů ve školství</t>
  </si>
  <si>
    <t xml:space="preserve">  - Péče o lidské zdroje a majetek kraje </t>
  </si>
  <si>
    <t>Rozpočet schválený</t>
  </si>
  <si>
    <t xml:space="preserve">Povýšení rozpočtu </t>
  </si>
  <si>
    <t>Převod z FSR (prostředky na spolufinancování projektů v rámci ROP Regionální radě regionu soudržnosti NUTS II Jihovýchod)</t>
  </si>
  <si>
    <t>Zapojení části disponibilního zůstatku kraje z roku 2009 - závazky</t>
  </si>
  <si>
    <t>Povýšení rozpočtu kapitoly Evropské projekty</t>
  </si>
  <si>
    <t>Povýšení rozpočtu celkem</t>
  </si>
  <si>
    <t>Povýšení rozpočtu kapitoly Evropské projekty celkem</t>
  </si>
  <si>
    <t>Zapojení zůstatků účtů evropských projektů</t>
  </si>
  <si>
    <t>Převod prostředků z účtu kontokorentního úvěru</t>
  </si>
  <si>
    <t>Snížení rozpočtu</t>
  </si>
  <si>
    <t>Schválený rozpočet</t>
  </si>
  <si>
    <t>Upravený rozpočet</t>
  </si>
  <si>
    <t>Splátka jistiny úvěru od EIB</t>
  </si>
  <si>
    <t>CELKEM FINANCOVÁNÍ (+)</t>
  </si>
  <si>
    <t>Snížení rozpočtu celkem</t>
  </si>
  <si>
    <t>SALDO FINANCOVÁNÍ</t>
  </si>
  <si>
    <t>CELKEM FINANCOVÁNÍ (-)</t>
  </si>
  <si>
    <t>FINANCOVÁNÍ (+)</t>
  </si>
  <si>
    <t xml:space="preserve">PŘÍJMY </t>
  </si>
  <si>
    <t>ZDROJE CELKEM</t>
  </si>
  <si>
    <t>VÝDAJE DLE KAPITOL ROZPOČTU</t>
  </si>
  <si>
    <t>VÝDAJE DLE KAPITOL CELKEM</t>
  </si>
  <si>
    <t>FINANCOVÁNÍ (-)</t>
  </si>
  <si>
    <t>VÝDAJE KAPITOLY EVROPSKÉ PROJEKTY</t>
  </si>
  <si>
    <t>VÝDAJE KAPITOLY CELKEM</t>
  </si>
  <si>
    <t xml:space="preserve">Snížení rozpočtu kapitoly Evropské projekty </t>
  </si>
  <si>
    <t>Snížení rozpočtu kapitoly Evropské projekty 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</si>
  <si>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</si>
  <si>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</si>
  <si>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</si>
  <si>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</si>
  <si>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</si>
  <si>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</si>
  <si>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</si>
  <si>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</si>
  <si>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</si>
  <si>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</si>
  <si>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</si>
  <si>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</si>
  <si>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</si>
  <si>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</si>
  <si>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</si>
  <si>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</si>
  <si>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</si>
  <si>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</si>
  <si>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Zůstatek účtu k 31. 12. 2009</t>
  </si>
  <si>
    <t>Kč</t>
  </si>
  <si>
    <t>% z upr.rozpočtu</t>
  </si>
  <si>
    <t>počítá se zvlášť</t>
  </si>
  <si>
    <t>Krajský úřad - příděl</t>
  </si>
  <si>
    <t>Zastupitelé (uvolnění) - příděl</t>
  </si>
  <si>
    <t>CELKEM příjmy</t>
  </si>
  <si>
    <t>su 236/10 nebo 236 - i rozpočet</t>
  </si>
  <si>
    <t>Příspěvek na penzijní připojištění zaměstnanců a uvolněných členů RK</t>
  </si>
  <si>
    <t>pol 5163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</si>
  <si>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</si>
  <si>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</si>
  <si>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</si>
  <si>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CELKEM výdaje</t>
  </si>
  <si>
    <t xml:space="preserve"> </t>
  </si>
  <si>
    <t>Vratky nevyčerpaných přísp. z grant. programů</t>
  </si>
  <si>
    <t>Úroky</t>
  </si>
  <si>
    <t>Zdroje celkem</t>
  </si>
  <si>
    <t>Vyplacené grantové programy</t>
  </si>
  <si>
    <t>Převody ze zvláštních účtů ukončených projektů, jednotlivých etap projektů, nebo na základě usnesení orgánů kraje</t>
  </si>
  <si>
    <t xml:space="preserve">Zdroje celkem   </t>
  </si>
  <si>
    <t xml:space="preserve">                                                                                                                                                                   </t>
  </si>
  <si>
    <t>Převod na projekty kofinancované EU</t>
  </si>
  <si>
    <t>v Kč</t>
  </si>
  <si>
    <t>Příjmy</t>
  </si>
  <si>
    <t>Výdaje</t>
  </si>
  <si>
    <t xml:space="preserve">Zdroje </t>
  </si>
  <si>
    <t>Zdroje</t>
  </si>
  <si>
    <t xml:space="preserve">Výdaje </t>
  </si>
  <si>
    <t>Vrácení prostředků na účet kontokorentního úvěru</t>
  </si>
  <si>
    <t>Vrácení prostředků do Státního fondu dopravní infrastruktury</t>
  </si>
  <si>
    <t>Půjčka ze Státního fondu dopravní infrastruktury</t>
  </si>
  <si>
    <t>Poznámka: podrobný rozpis financování je na str. 4 tohoto materiálu</t>
  </si>
  <si>
    <t xml:space="preserve">4)  FINANCOVÁNÍ </t>
  </si>
  <si>
    <t>Převod z FSR - poskytnutí půjčky pro Nemocnici Jihlava</t>
  </si>
  <si>
    <t>Převod do Fondu Vysočiny</t>
  </si>
  <si>
    <t>Převod do FSR</t>
  </si>
  <si>
    <t>Převod prostředků z ukončených projektů do FSR</t>
  </si>
  <si>
    <t>Převod prostředků z FSR</t>
  </si>
  <si>
    <t>5) VÝVOJ DAŇOVÝCH PŘÍJMŮ KRAJE - SROVNÁNÍ VÝVOJE DAŇOVÝCH PŘÍJMŮ V ROCE 2010 A 2009</t>
  </si>
  <si>
    <t>(bez daně placené krajem)</t>
  </si>
  <si>
    <t>Ostatní výdaje dle Statutu SF a vnitřních předpisů</t>
  </si>
  <si>
    <t xml:space="preserve">Zapojení části zůstatku na ZBÚ - podzemní vody k 31. 12. 2009 </t>
  </si>
  <si>
    <t>Zapojení disponibilního zůstatku kraje z roku 2009 - závěrečný účet</t>
  </si>
  <si>
    <t xml:space="preserve">Převod z FSR - dary krajským nemocnicím </t>
  </si>
  <si>
    <t>Převod z rozpočtu</t>
  </si>
  <si>
    <t xml:space="preserve">Ostatní nedaňové příjmy </t>
  </si>
  <si>
    <t>Převod z rozpočtu kraje - PO zřizované krajem (nemocnice)</t>
  </si>
  <si>
    <t xml:space="preserve">Převod do rozpočtu kraje - dotace pro RRRS JV  </t>
  </si>
  <si>
    <t xml:space="preserve">Převod do rozpočtu kraje - PO zřizované krajem (nemocnice)  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</si>
  <si>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</si>
  <si>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</si>
  <si>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</si>
  <si>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</si>
  <si>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</si>
  <si>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</si>
  <si>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>Počet stran: 8</t>
  </si>
  <si>
    <t>1)  HOSPODAŘENÍ KRAJE VYSOČINA ZA OBDOBÍ 1 - 10/2010</t>
  </si>
  <si>
    <t xml:space="preserve">6)  SOCIÁLNÍ FOND V OBDOBÍ 1 - 10/2010    </t>
  </si>
  <si>
    <t xml:space="preserve">7)  FOND VYSOČINY V OBDOBÍ 1 - 10/2010   </t>
  </si>
  <si>
    <t>Stav na účtu k 31. 10. 2010</t>
  </si>
  <si>
    <t>Stav na účtu k  31. 10.  2010</t>
  </si>
  <si>
    <t xml:space="preserve">8)  FOND STRATEGICKÝCH REZERV V OBDOBÍ 1 - 10/2010  </t>
  </si>
  <si>
    <t xml:space="preserve">Zapojení zůstatku na ZBÚ - podzemní vody k 31. 12. 2009 </t>
  </si>
  <si>
    <t>2)  HOSPODAŘENÍ KRAJE VYSOČINA ZA OBDOBÍ 1 - 10/2010</t>
  </si>
  <si>
    <t>Ve sledovaném období by alikvotní plnění daň. příjmů mělo činit 83,3 %, tj. 2 615 056 tis. Kč., ve skutečnosti je plnění daňových příjmů o  264 760 tis. Kč vyšší.</t>
  </si>
  <si>
    <t>Skutečné plnění daňových příjmů za sledované období činí 2 879 816 tis. Kč, což je o  96 666 tis. Kč více než ze stejné období minulého roku, tj. 103 %.</t>
  </si>
  <si>
    <t>Převod z rozpočtu kraje, kapitoly Zdravotnictví na zvláštní účet projektu "Nemocnice Jihlava - PUIP"</t>
  </si>
  <si>
    <t>3)  HOSPODAŘENÍ KRAJE VYSOČINA ZA OBDOBÍ 1 - 10/2010</t>
  </si>
  <si>
    <t xml:space="preserve">Zapojení zůstatku ZBÚ - podzemní vody k 31.12.2009 </t>
  </si>
  <si>
    <t xml:space="preserve">Přijetí I. tranše úvěru od EIB na akce v rámci Projektu B - regionální infrastruktura kraje Vysočina (kapitola Doprava a kapitola Nemovitý majetek)  </t>
  </si>
  <si>
    <t xml:space="preserve">Přijetí I. tranše úvěru od EIB na akce v rámci Projektu B - regionální infrastruktura kraje Vysočina (Pavilon pro matku a dítě v Nemocnici Třebíč)  </t>
  </si>
  <si>
    <t>RK-38-2010-62, př. 1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</si>
</sst>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9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19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1" fillId="24" borderId="21" xfId="0" applyNumberFormat="1" applyFont="1" applyFill="1" applyBorder="1" applyAlignment="1">
      <alignment horizontal="right" vertical="center"/>
    </xf>
    <xf numFmtId="3" fontId="1" fillId="24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1" fillId="24" borderId="21" xfId="0" applyNumberFormat="1" applyFont="1" applyFill="1" applyBorder="1" applyAlignment="1">
      <alignment vertical="center"/>
    </xf>
    <xf numFmtId="3" fontId="1" fillId="24" borderId="23" xfId="0" applyNumberFormat="1" applyFont="1" applyFill="1" applyBorder="1" applyAlignment="1">
      <alignment vertical="center"/>
    </xf>
    <xf numFmtId="3" fontId="1" fillId="19" borderId="21" xfId="0" applyNumberFormat="1" applyFont="1" applyFill="1" applyBorder="1" applyAlignment="1">
      <alignment vertical="center"/>
    </xf>
    <xf numFmtId="0" fontId="2" fillId="19" borderId="11" xfId="0" applyFont="1" applyFill="1" applyBorder="1" applyAlignment="1">
      <alignment horizontal="left" vertical="center"/>
    </xf>
    <xf numFmtId="3" fontId="1" fillId="19" borderId="23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1" fillId="24" borderId="2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1" fillId="19" borderId="14" xfId="0" applyFont="1" applyFill="1" applyBorder="1" applyAlignment="1">
      <alignment horizontal="left" vertical="center"/>
    </xf>
    <xf numFmtId="0" fontId="1" fillId="19" borderId="27" xfId="0" applyFont="1" applyFill="1" applyBorder="1" applyAlignment="1">
      <alignment horizontal="left" vertical="top"/>
    </xf>
    <xf numFmtId="4" fontId="0" fillId="19" borderId="27" xfId="0" applyNumberFormat="1" applyFill="1" applyBorder="1" applyAlignment="1">
      <alignment/>
    </xf>
    <xf numFmtId="0" fontId="0" fillId="19" borderId="28" xfId="0" applyFill="1" applyBorder="1" applyAlignment="1">
      <alignment/>
    </xf>
    <xf numFmtId="0" fontId="1" fillId="19" borderId="29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3" fontId="1" fillId="24" borderId="23" xfId="0" applyNumberFormat="1" applyFont="1" applyFill="1" applyBorder="1" applyAlignment="1">
      <alignment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/>
    </xf>
    <xf numFmtId="3" fontId="1" fillId="24" borderId="22" xfId="0" applyNumberFormat="1" applyFon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3" fontId="0" fillId="24" borderId="23" xfId="0" applyNumberFormat="1" applyFill="1" applyBorder="1" applyAlignment="1">
      <alignment horizontal="right"/>
    </xf>
    <xf numFmtId="4" fontId="1" fillId="19" borderId="2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19" borderId="18" xfId="0" applyFont="1" applyFill="1" applyBorder="1" applyAlignment="1">
      <alignment horizontal="left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2" fillId="19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3" fontId="1" fillId="24" borderId="21" xfId="0" applyNumberFormat="1" applyFont="1" applyFill="1" applyBorder="1" applyAlignment="1">
      <alignment horizontal="right" vertical="center"/>
    </xf>
    <xf numFmtId="3" fontId="1" fillId="24" borderId="22" xfId="0" applyNumberFormat="1" applyFont="1" applyFill="1" applyBorder="1" applyAlignment="1">
      <alignment horizontal="right" vertical="center"/>
    </xf>
    <xf numFmtId="3" fontId="1" fillId="24" borderId="23" xfId="0" applyNumberFormat="1" applyFont="1" applyFill="1" applyBorder="1" applyAlignment="1">
      <alignment horizontal="right" vertical="center"/>
    </xf>
    <xf numFmtId="0" fontId="1" fillId="24" borderId="18" xfId="0" applyFont="1" applyFill="1" applyBorder="1" applyAlignment="1">
      <alignment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24" borderId="18" xfId="0" applyNumberFormat="1" applyFont="1" applyFill="1" applyBorder="1" applyAlignment="1">
      <alignment vertical="center"/>
    </xf>
    <xf numFmtId="3" fontId="1" fillId="19" borderId="21" xfId="0" applyNumberFormat="1" applyFont="1" applyFill="1" applyBorder="1" applyAlignment="1">
      <alignment horizontal="right" vertical="center" wrapText="1"/>
    </xf>
    <xf numFmtId="3" fontId="1" fillId="19" borderId="2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vertical="center"/>
    </xf>
    <xf numFmtId="3" fontId="1" fillId="24" borderId="2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0" fontId="5" fillId="19" borderId="11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vertical="center"/>
    </xf>
    <xf numFmtId="3" fontId="1" fillId="24" borderId="22" xfId="0" applyNumberFormat="1" applyFont="1" applyFill="1" applyBorder="1" applyAlignment="1">
      <alignment vertical="center"/>
    </xf>
    <xf numFmtId="1" fontId="1" fillId="24" borderId="23" xfId="0" applyNumberFormat="1" applyFont="1" applyFill="1" applyBorder="1" applyAlignment="1">
      <alignment/>
    </xf>
    <xf numFmtId="1" fontId="1" fillId="24" borderId="23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19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4" fontId="16" fillId="0" borderId="0" xfId="0" applyNumberFormat="1" applyFont="1" applyFill="1" applyAlignment="1">
      <alignment/>
    </xf>
    <xf numFmtId="3" fontId="1" fillId="19" borderId="18" xfId="0" applyNumberFormat="1" applyFont="1" applyFill="1" applyBorder="1" applyAlignment="1">
      <alignment wrapText="1"/>
    </xf>
    <xf numFmtId="0" fontId="1" fillId="19" borderId="18" xfId="0" applyFont="1" applyFill="1" applyBorder="1" applyAlignment="1">
      <alignment vertical="top" wrapText="1"/>
    </xf>
    <xf numFmtId="0" fontId="1" fillId="19" borderId="18" xfId="0" applyFont="1" applyFill="1" applyBorder="1" applyAlignment="1">
      <alignment vertical="top"/>
    </xf>
    <xf numFmtId="0" fontId="1" fillId="19" borderId="18" xfId="0" applyFont="1" applyFill="1" applyBorder="1" applyAlignment="1">
      <alignment horizontal="center" vertical="top" wrapText="1"/>
    </xf>
    <xf numFmtId="3" fontId="0" fillId="0" borderId="3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/>
    </xf>
    <xf numFmtId="3" fontId="1" fillId="19" borderId="18" xfId="0" applyNumberFormat="1" applyFont="1" applyFill="1" applyBorder="1" applyAlignment="1">
      <alignment/>
    </xf>
    <xf numFmtId="3" fontId="1" fillId="19" borderId="1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" fillId="19" borderId="19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1" fillId="19" borderId="1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19" borderId="18" xfId="0" applyNumberFormat="1" applyFont="1" applyFill="1" applyBorder="1" applyAlignment="1">
      <alignment vertical="center" wrapText="1"/>
    </xf>
    <xf numFmtId="3" fontId="0" fillId="25" borderId="18" xfId="0" applyNumberFormat="1" applyFont="1" applyFill="1" applyBorder="1" applyAlignment="1">
      <alignment horizontal="right" vertical="center" wrapText="1"/>
    </xf>
    <xf numFmtId="0" fontId="0" fillId="25" borderId="18" xfId="0" applyFont="1" applyFill="1" applyBorder="1" applyAlignment="1">
      <alignment horizontal="right" vertical="center"/>
    </xf>
    <xf numFmtId="3" fontId="0" fillId="25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19" borderId="1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3" fontId="0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/>
    </xf>
    <xf numFmtId="3" fontId="0" fillId="0" borderId="18" xfId="0" applyNumberFormat="1" applyFont="1" applyFill="1" applyBorder="1" applyAlignment="1">
      <alignment vertical="center"/>
    </xf>
    <xf numFmtId="0" fontId="0" fillId="25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wrapText="1"/>
    </xf>
    <xf numFmtId="0" fontId="1" fillId="19" borderId="20" xfId="0" applyFont="1" applyFill="1" applyBorder="1" applyAlignment="1">
      <alignment horizontal="center" vertical="top" wrapText="1"/>
    </xf>
    <xf numFmtId="3" fontId="0" fillId="0" borderId="36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3" fontId="0" fillId="0" borderId="32" xfId="0" applyNumberFormat="1" applyBorder="1" applyAlignment="1">
      <alignment/>
    </xf>
    <xf numFmtId="3" fontId="1" fillId="0" borderId="38" xfId="0" applyNumberFormat="1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vertical="center"/>
    </xf>
    <xf numFmtId="3" fontId="0" fillId="0" borderId="39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/>
    </xf>
    <xf numFmtId="0" fontId="1" fillId="19" borderId="21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3" fontId="1" fillId="19" borderId="18" xfId="0" applyNumberFormat="1" applyFont="1" applyFill="1" applyBorder="1" applyAlignment="1">
      <alignment vertical="center"/>
    </xf>
    <xf numFmtId="3" fontId="0" fillId="19" borderId="18" xfId="0" applyNumberFormat="1" applyFont="1" applyFill="1" applyBorder="1" applyAlignment="1">
      <alignment horizontal="center" vertical="center"/>
    </xf>
    <xf numFmtId="3" fontId="1" fillId="19" borderId="23" xfId="0" applyNumberFormat="1" applyFont="1" applyFill="1" applyBorder="1" applyAlignment="1">
      <alignment vertical="center"/>
    </xf>
    <xf numFmtId="0" fontId="11" fillId="0" borderId="0" xfId="47" applyFont="1" applyFill="1" applyBorder="1" applyAlignment="1">
      <alignment vertical="top" wrapText="1"/>
      <protection/>
    </xf>
    <xf numFmtId="0" fontId="9" fillId="0" borderId="0" xfId="47">
      <alignment wrapText="1"/>
      <protection/>
    </xf>
    <xf numFmtId="0" fontId="11" fillId="0" borderId="0" xfId="47" applyFont="1" applyFill="1" applyAlignment="1">
      <alignment vertical="top" wrapText="1"/>
      <protection/>
    </xf>
    <xf numFmtId="219" fontId="12" fillId="0" borderId="40" xfId="47" applyNumberFormat="1" applyFont="1" applyFill="1" applyBorder="1" applyAlignment="1">
      <alignment horizontal="left" vertical="top" wrapText="1"/>
      <protection/>
    </xf>
    <xf numFmtId="0" fontId="11" fillId="0" borderId="41" xfId="47" applyFont="1" applyFill="1" applyBorder="1" applyAlignment="1">
      <alignment vertical="top" wrapText="1"/>
      <protection/>
    </xf>
    <xf numFmtId="0" fontId="13" fillId="19" borderId="42" xfId="47" applyFont="1" applyFill="1" applyBorder="1" applyAlignment="1">
      <alignment horizontal="center" vertical="top" wrapText="1"/>
      <protection/>
    </xf>
    <xf numFmtId="0" fontId="23" fillId="0" borderId="43" xfId="47" applyFont="1" applyFill="1" applyBorder="1" applyAlignment="1">
      <alignment vertical="top" wrapText="1"/>
      <protection/>
    </xf>
    <xf numFmtId="219" fontId="13" fillId="0" borderId="44" xfId="47" applyNumberFormat="1" applyFont="1" applyFill="1" applyBorder="1" applyAlignment="1">
      <alignment horizontal="center" vertical="top" wrapText="1"/>
      <protection/>
    </xf>
    <xf numFmtId="207" fontId="13" fillId="0" borderId="42" xfId="47" applyNumberFormat="1" applyFont="1" applyFill="1" applyBorder="1" applyAlignment="1">
      <alignment horizontal="right" vertical="top" wrapText="1"/>
      <protection/>
    </xf>
    <xf numFmtId="164" fontId="13" fillId="0" borderId="42" xfId="47" applyNumberFormat="1" applyFont="1" applyFill="1" applyBorder="1" applyAlignment="1">
      <alignment horizontal="center" vertical="top" wrapText="1"/>
      <protection/>
    </xf>
    <xf numFmtId="207" fontId="14" fillId="0" borderId="42" xfId="47" applyNumberFormat="1" applyFont="1" applyFill="1" applyBorder="1" applyAlignment="1">
      <alignment horizontal="right" vertical="top" wrapText="1"/>
      <protection/>
    </xf>
    <xf numFmtId="164" fontId="14" fillId="0" borderId="42" xfId="47" applyNumberFormat="1" applyFont="1" applyFill="1" applyBorder="1" applyAlignment="1">
      <alignment horizontal="center" vertical="top" wrapText="1"/>
      <protection/>
    </xf>
    <xf numFmtId="0" fontId="14" fillId="0" borderId="45" xfId="47" applyFont="1" applyFill="1" applyBorder="1" applyAlignment="1">
      <alignment vertical="top" wrapText="1"/>
      <protection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25" borderId="1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19" borderId="20" xfId="0" applyFont="1" applyFill="1" applyBorder="1" applyAlignment="1">
      <alignment horizontal="left" vertical="center"/>
    </xf>
    <xf numFmtId="0" fontId="1" fillId="19" borderId="15" xfId="0" applyFont="1" applyFill="1" applyBorder="1" applyAlignment="1">
      <alignment horizontal="left" vertical="center"/>
    </xf>
    <xf numFmtId="0" fontId="14" fillId="0" borderId="42" xfId="47" applyFont="1" applyFill="1" applyBorder="1" applyAlignment="1">
      <alignment vertical="top" wrapText="1"/>
      <protection/>
    </xf>
    <xf numFmtId="0" fontId="23" fillId="0" borderId="0" xfId="47" applyFont="1" applyFill="1" applyBorder="1" applyAlignment="1">
      <alignment vertical="top" wrapText="1"/>
      <protection/>
    </xf>
    <xf numFmtId="0" fontId="25" fillId="0" borderId="0" xfId="47" applyFont="1" applyFill="1" applyBorder="1" applyAlignment="1">
      <alignment vertical="top" wrapText="1"/>
      <protection/>
    </xf>
    <xf numFmtId="0" fontId="24" fillId="0" borderId="0" xfId="48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22" fillId="0" borderId="0" xfId="48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47" xfId="0" applyFont="1" applyBorder="1" applyAlignment="1">
      <alignment/>
    </xf>
    <xf numFmtId="0" fontId="0" fillId="25" borderId="19" xfId="0" applyFill="1" applyBorder="1" applyAlignment="1">
      <alignment horizontal="left" vertical="center" wrapText="1"/>
    </xf>
    <xf numFmtId="0" fontId="0" fillId="25" borderId="47" xfId="0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 shrinkToFit="1"/>
    </xf>
    <xf numFmtId="0" fontId="0" fillId="25" borderId="47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1" fillId="19" borderId="18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19" borderId="18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 wrapText="1" shrinkToFit="1"/>
    </xf>
    <xf numFmtId="0" fontId="0" fillId="25" borderId="18" xfId="0" applyFill="1" applyBorder="1" applyAlignment="1">
      <alignment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ě říjen" xfId="47"/>
    <cellStyle name="normální_Kopie - RpčK-04-2010-02-daňové příjmyk 2 9 2010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2.75">
      <c r="D1" s="231" t="s">
        <v>157</v>
      </c>
      <c r="E1" s="231"/>
    </row>
    <row r="2" spans="4:5" ht="12.75">
      <c r="D2" s="231" t="s">
        <v>141</v>
      </c>
      <c r="E2" s="231"/>
    </row>
    <row r="4" spans="1:5" ht="26.25" customHeight="1">
      <c r="A4" s="227" t="s">
        <v>142</v>
      </c>
      <c r="B4" s="228"/>
      <c r="C4" s="228"/>
      <c r="D4" s="228"/>
      <c r="E4" s="228"/>
    </row>
    <row r="5" spans="1:5" ht="17.25" customHeight="1">
      <c r="A5" s="229" t="s">
        <v>37</v>
      </c>
      <c r="B5" s="230"/>
      <c r="C5" s="230"/>
      <c r="D5" s="230"/>
      <c r="E5" s="230"/>
    </row>
    <row r="6" ht="12.75" customHeight="1" thickBot="1">
      <c r="E6" s="22" t="s">
        <v>31</v>
      </c>
    </row>
    <row r="7" spans="1:5" ht="26.25" customHeight="1">
      <c r="A7" s="98" t="s">
        <v>58</v>
      </c>
      <c r="B7" s="49" t="s">
        <v>29</v>
      </c>
      <c r="C7" s="49" t="s">
        <v>30</v>
      </c>
      <c r="D7" s="51" t="s">
        <v>3</v>
      </c>
      <c r="E7" s="50" t="s">
        <v>24</v>
      </c>
    </row>
    <row r="8" spans="1:9" ht="15" customHeight="1">
      <c r="A8" s="4" t="s">
        <v>25</v>
      </c>
      <c r="B8" s="14">
        <v>3179281</v>
      </c>
      <c r="C8" s="14">
        <v>3278278</v>
      </c>
      <c r="D8" s="15">
        <v>3019911</v>
      </c>
      <c r="E8" s="34">
        <f>D8/C8*100</f>
        <v>92.11881969741431</v>
      </c>
      <c r="G8" s="13"/>
      <c r="H8" s="13"/>
      <c r="I8" s="13"/>
    </row>
    <row r="9" spans="1:9" ht="15" customHeight="1">
      <c r="A9" s="2" t="s">
        <v>26</v>
      </c>
      <c r="B9" s="17">
        <v>280268</v>
      </c>
      <c r="C9" s="17">
        <v>298289</v>
      </c>
      <c r="D9" s="18">
        <v>223048</v>
      </c>
      <c r="E9" s="16">
        <f>D9/C9*100</f>
        <v>74.77580467264968</v>
      </c>
      <c r="G9" s="88"/>
      <c r="H9" s="88"/>
      <c r="I9" s="88"/>
    </row>
    <row r="10" spans="1:9" ht="15" customHeight="1">
      <c r="A10" s="2" t="s">
        <v>27</v>
      </c>
      <c r="B10" s="17">
        <v>5000</v>
      </c>
      <c r="C10" s="17">
        <v>536343</v>
      </c>
      <c r="D10" s="18">
        <v>561965</v>
      </c>
      <c r="E10" s="16" t="s">
        <v>18</v>
      </c>
      <c r="G10" s="88"/>
      <c r="H10" s="88"/>
      <c r="I10" s="88"/>
    </row>
    <row r="11" spans="1:9" ht="15" customHeight="1" thickBot="1">
      <c r="A11" s="5" t="s">
        <v>28</v>
      </c>
      <c r="B11" s="19">
        <v>3770549</v>
      </c>
      <c r="C11" s="198">
        <v>5933391</v>
      </c>
      <c r="D11" s="197">
        <v>5907452</v>
      </c>
      <c r="E11" s="16">
        <f>D11/C11*100</f>
        <v>99.56283009159517</v>
      </c>
      <c r="G11" s="89"/>
      <c r="H11" s="89"/>
      <c r="I11" s="89"/>
    </row>
    <row r="12" spans="1:9" ht="20.25" customHeight="1" thickBot="1">
      <c r="A12" s="68" t="s">
        <v>0</v>
      </c>
      <c r="B12" s="69">
        <f>SUM(B8:B11)</f>
        <v>7235098</v>
      </c>
      <c r="C12" s="69">
        <f>SUM(C8:C11)</f>
        <v>10046301</v>
      </c>
      <c r="D12" s="70">
        <f>SUM(D8:D11)</f>
        <v>9712376</v>
      </c>
      <c r="E12" s="71">
        <f>D12/C12*100</f>
        <v>96.67613980508845</v>
      </c>
      <c r="G12" s="13"/>
      <c r="H12" s="13"/>
      <c r="I12" s="13"/>
    </row>
    <row r="13" spans="1:9" ht="12.75" customHeight="1" thickBot="1">
      <c r="A13" s="74"/>
      <c r="B13" s="33"/>
      <c r="C13" s="33"/>
      <c r="D13" s="33"/>
      <c r="E13" s="33"/>
      <c r="G13" s="13"/>
      <c r="H13" s="13"/>
      <c r="I13" s="13"/>
    </row>
    <row r="14" spans="1:9" ht="20.25" customHeight="1" thickBot="1">
      <c r="A14" s="95" t="s">
        <v>57</v>
      </c>
      <c r="B14" s="96">
        <v>1050562</v>
      </c>
      <c r="C14" s="96">
        <f>financování!C24</f>
        <v>2522317.9</v>
      </c>
      <c r="D14" s="101">
        <f>financování!D24</f>
        <v>1696656</v>
      </c>
      <c r="E14" s="102">
        <f>D14/C14*100</f>
        <v>67.26574790592416</v>
      </c>
      <c r="G14" s="13"/>
      <c r="H14" s="13"/>
      <c r="I14" s="13"/>
    </row>
    <row r="15" spans="1:9" ht="12.75" customHeight="1" thickBot="1">
      <c r="A15" s="74"/>
      <c r="B15" s="33"/>
      <c r="C15" s="33"/>
      <c r="D15" s="33"/>
      <c r="E15" s="33"/>
      <c r="G15" s="13"/>
      <c r="H15" s="13"/>
      <c r="I15" s="13"/>
    </row>
    <row r="16" spans="1:9" ht="20.25" customHeight="1" thickBot="1">
      <c r="A16" s="99" t="s">
        <v>59</v>
      </c>
      <c r="B16" s="78">
        <f>SUM(B14+B12)</f>
        <v>8285660</v>
      </c>
      <c r="C16" s="78">
        <f>SUM(C14+C12)</f>
        <v>12568618.9</v>
      </c>
      <c r="D16" s="78">
        <f>SUM(D14+D12)</f>
        <v>11409032</v>
      </c>
      <c r="E16" s="79">
        <f>D16/C16*100</f>
        <v>90.77395130502366</v>
      </c>
      <c r="G16" s="13"/>
      <c r="H16" s="13"/>
      <c r="I16" s="13"/>
    </row>
    <row r="17" spans="2:9" ht="20.25" customHeight="1" thickBot="1">
      <c r="B17" s="1"/>
      <c r="C17" s="1"/>
      <c r="D17" s="1"/>
      <c r="G17" s="88"/>
      <c r="H17" s="88"/>
      <c r="I17" s="88"/>
    </row>
    <row r="18" spans="1:9" ht="18.75" customHeight="1" thickBot="1">
      <c r="A18" s="99" t="s">
        <v>60</v>
      </c>
      <c r="B18" s="46"/>
      <c r="C18" s="46"/>
      <c r="D18" s="47"/>
      <c r="E18" s="48"/>
      <c r="G18" s="88"/>
      <c r="H18" s="88"/>
      <c r="I18" s="88"/>
    </row>
    <row r="19" spans="1:9" ht="15" customHeight="1">
      <c r="A19" s="43" t="s">
        <v>4</v>
      </c>
      <c r="B19" s="44">
        <v>79727</v>
      </c>
      <c r="C19" s="44">
        <v>92212</v>
      </c>
      <c r="D19" s="14">
        <v>66538</v>
      </c>
      <c r="E19" s="34">
        <f aca="true" t="shared" si="0" ref="E19:E33">D19/C19*100</f>
        <v>72.1576367500976</v>
      </c>
      <c r="G19" s="88"/>
      <c r="H19" s="88"/>
      <c r="I19" s="88"/>
    </row>
    <row r="20" spans="1:9" ht="15" customHeight="1">
      <c r="A20" s="37" t="s">
        <v>5</v>
      </c>
      <c r="B20" s="38">
        <v>4071005</v>
      </c>
      <c r="C20" s="38">
        <v>4408248</v>
      </c>
      <c r="D20" s="17">
        <v>3684020</v>
      </c>
      <c r="E20" s="16">
        <f t="shared" si="0"/>
        <v>83.57106950425657</v>
      </c>
      <c r="G20" s="88"/>
      <c r="H20" s="88"/>
      <c r="I20" s="88"/>
    </row>
    <row r="21" spans="1:9" ht="15" customHeight="1">
      <c r="A21" s="35" t="s">
        <v>6</v>
      </c>
      <c r="B21" s="36">
        <v>132260</v>
      </c>
      <c r="C21" s="36">
        <v>158635</v>
      </c>
      <c r="D21" s="17">
        <v>110175</v>
      </c>
      <c r="E21" s="16">
        <f t="shared" si="0"/>
        <v>69.45188640590034</v>
      </c>
      <c r="G21" s="88"/>
      <c r="H21" s="88"/>
      <c r="I21" s="88"/>
    </row>
    <row r="22" spans="1:9" ht="15" customHeight="1">
      <c r="A22" s="35" t="s">
        <v>7</v>
      </c>
      <c r="B22" s="36">
        <v>387035</v>
      </c>
      <c r="C22" s="36">
        <v>1034195</v>
      </c>
      <c r="D22" s="17">
        <v>746868</v>
      </c>
      <c r="E22" s="16">
        <f t="shared" si="0"/>
        <v>72.2173284535315</v>
      </c>
      <c r="G22" s="88"/>
      <c r="H22" s="88"/>
      <c r="I22" s="88"/>
    </row>
    <row r="23" spans="1:9" ht="15" customHeight="1">
      <c r="A23" s="35" t="s">
        <v>8</v>
      </c>
      <c r="B23" s="36">
        <v>8710</v>
      </c>
      <c r="C23" s="36">
        <v>16676</v>
      </c>
      <c r="D23" s="17">
        <v>10500</v>
      </c>
      <c r="E23" s="16">
        <f t="shared" si="0"/>
        <v>62.964739745742385</v>
      </c>
      <c r="G23" s="88"/>
      <c r="H23" s="88"/>
      <c r="I23" s="88"/>
    </row>
    <row r="24" spans="1:9" ht="15" customHeight="1">
      <c r="A24" s="35" t="s">
        <v>9</v>
      </c>
      <c r="B24" s="36">
        <v>6940</v>
      </c>
      <c r="C24" s="36">
        <v>6940</v>
      </c>
      <c r="D24" s="17">
        <v>1572</v>
      </c>
      <c r="E24" s="16">
        <f t="shared" si="0"/>
        <v>22.651296829971184</v>
      </c>
      <c r="G24" s="88"/>
      <c r="H24" s="88"/>
      <c r="I24" s="88"/>
    </row>
    <row r="25" spans="1:9" ht="15" customHeight="1">
      <c r="A25" s="35" t="s">
        <v>10</v>
      </c>
      <c r="B25" s="36">
        <v>1390842</v>
      </c>
      <c r="C25" s="36">
        <v>1586994</v>
      </c>
      <c r="D25" s="17">
        <v>1217164</v>
      </c>
      <c r="E25" s="16">
        <f t="shared" si="0"/>
        <v>76.69619418850985</v>
      </c>
      <c r="G25" s="88"/>
      <c r="H25" s="88"/>
      <c r="I25" s="88"/>
    </row>
    <row r="26" spans="1:9" ht="15" customHeight="1">
      <c r="A26" s="35" t="s">
        <v>11</v>
      </c>
      <c r="B26" s="36">
        <v>82564</v>
      </c>
      <c r="C26" s="36">
        <v>107664</v>
      </c>
      <c r="D26" s="17">
        <v>85456</v>
      </c>
      <c r="E26" s="16">
        <f t="shared" si="0"/>
        <v>79.37286372417893</v>
      </c>
      <c r="G26" s="88"/>
      <c r="H26" s="88"/>
      <c r="I26" s="88"/>
    </row>
    <row r="27" spans="1:9" ht="15" customHeight="1">
      <c r="A27" s="35" t="s">
        <v>21</v>
      </c>
      <c r="B27" s="36">
        <v>11230</v>
      </c>
      <c r="C27" s="36">
        <v>17142</v>
      </c>
      <c r="D27" s="17">
        <v>12152</v>
      </c>
      <c r="E27" s="16">
        <f t="shared" si="0"/>
        <v>70.89021117722552</v>
      </c>
      <c r="G27" s="88"/>
      <c r="H27" s="88"/>
      <c r="I27" s="88"/>
    </row>
    <row r="28" spans="1:9" ht="15" customHeight="1">
      <c r="A28" s="35" t="s">
        <v>12</v>
      </c>
      <c r="B28" s="36">
        <v>51469</v>
      </c>
      <c r="C28" s="36">
        <v>61151</v>
      </c>
      <c r="D28" s="17">
        <v>41107</v>
      </c>
      <c r="E28" s="16">
        <f t="shared" si="0"/>
        <v>67.22212228745236</v>
      </c>
      <c r="G28" s="88"/>
      <c r="H28" s="88"/>
      <c r="I28" s="88"/>
    </row>
    <row r="29" spans="1:9" ht="15" customHeight="1">
      <c r="A29" s="35" t="s">
        <v>13</v>
      </c>
      <c r="B29" s="36">
        <v>265386</v>
      </c>
      <c r="C29" s="36">
        <v>266640</v>
      </c>
      <c r="D29" s="17">
        <v>206414</v>
      </c>
      <c r="E29" s="16">
        <f t="shared" si="0"/>
        <v>77.41299129912991</v>
      </c>
      <c r="G29" s="88"/>
      <c r="H29" s="88"/>
      <c r="I29" s="88"/>
    </row>
    <row r="30" spans="1:9" ht="15" customHeight="1">
      <c r="A30" s="35" t="s">
        <v>14</v>
      </c>
      <c r="B30" s="36">
        <v>121015</v>
      </c>
      <c r="C30" s="36">
        <v>118644</v>
      </c>
      <c r="D30" s="17">
        <v>66458</v>
      </c>
      <c r="E30" s="16">
        <f t="shared" si="0"/>
        <v>56.01463200836114</v>
      </c>
      <c r="G30" s="88"/>
      <c r="H30" s="88"/>
      <c r="I30" s="88"/>
    </row>
    <row r="31" spans="1:9" ht="15" customHeight="1">
      <c r="A31" s="37" t="s">
        <v>15</v>
      </c>
      <c r="B31" s="38">
        <v>379050</v>
      </c>
      <c r="C31" s="38">
        <v>523439</v>
      </c>
      <c r="D31" s="17">
        <v>328489</v>
      </c>
      <c r="E31" s="16">
        <f t="shared" si="0"/>
        <v>62.75592762480442</v>
      </c>
      <c r="G31" s="88"/>
      <c r="H31" s="88"/>
      <c r="I31" s="88"/>
    </row>
    <row r="32" spans="1:9" ht="15" customHeight="1">
      <c r="A32" s="35" t="s">
        <v>16</v>
      </c>
      <c r="B32" s="17">
        <v>33858</v>
      </c>
      <c r="C32" s="17">
        <v>40235</v>
      </c>
      <c r="D32" s="17">
        <v>24171</v>
      </c>
      <c r="E32" s="16">
        <f t="shared" si="0"/>
        <v>60.07456194855225</v>
      </c>
      <c r="G32" s="88"/>
      <c r="H32" s="88"/>
      <c r="I32" s="88"/>
    </row>
    <row r="33" spans="1:9" ht="15" customHeight="1">
      <c r="A33" s="35" t="s">
        <v>17</v>
      </c>
      <c r="B33" s="36">
        <v>70107</v>
      </c>
      <c r="C33" s="36">
        <v>115977</v>
      </c>
      <c r="D33" s="17">
        <v>95503</v>
      </c>
      <c r="E33" s="16">
        <f t="shared" si="0"/>
        <v>82.34649973701681</v>
      </c>
      <c r="G33" s="88"/>
      <c r="H33" s="88"/>
      <c r="I33" s="88"/>
    </row>
    <row r="34" spans="1:9" ht="15" customHeight="1">
      <c r="A34" s="35" t="s">
        <v>19</v>
      </c>
      <c r="B34" s="36">
        <v>145000</v>
      </c>
      <c r="C34" s="36">
        <f>SUM(C35:C37)</f>
        <v>50720</v>
      </c>
      <c r="D34" s="17" t="s">
        <v>18</v>
      </c>
      <c r="E34" s="16" t="s">
        <v>18</v>
      </c>
      <c r="G34" s="88"/>
      <c r="H34" s="88"/>
      <c r="I34" s="88"/>
    </row>
    <row r="35" spans="1:9" ht="12.75">
      <c r="A35" s="39" t="s">
        <v>22</v>
      </c>
      <c r="B35" s="40">
        <v>100000</v>
      </c>
      <c r="C35" s="40">
        <v>47117</v>
      </c>
      <c r="D35" s="17" t="s">
        <v>18</v>
      </c>
      <c r="E35" s="16" t="s">
        <v>18</v>
      </c>
      <c r="G35" s="88"/>
      <c r="H35" s="88"/>
      <c r="I35" s="88"/>
    </row>
    <row r="36" spans="1:9" ht="12.75">
      <c r="A36" s="39" t="s">
        <v>39</v>
      </c>
      <c r="B36" s="40">
        <v>40000</v>
      </c>
      <c r="C36" s="40">
        <v>978</v>
      </c>
      <c r="D36" s="17" t="s">
        <v>18</v>
      </c>
      <c r="E36" s="16" t="s">
        <v>18</v>
      </c>
      <c r="G36" s="88"/>
      <c r="H36" s="88"/>
      <c r="I36" s="88"/>
    </row>
    <row r="37" spans="1:9" ht="12.75">
      <c r="A37" s="39" t="s">
        <v>23</v>
      </c>
      <c r="B37" s="40">
        <v>5000</v>
      </c>
      <c r="C37" s="40">
        <v>2625</v>
      </c>
      <c r="D37" s="17" t="s">
        <v>18</v>
      </c>
      <c r="E37" s="16" t="s">
        <v>18</v>
      </c>
      <c r="G37" s="88"/>
      <c r="H37" s="88"/>
      <c r="I37" s="88"/>
    </row>
    <row r="38" spans="1:9" ht="15" customHeight="1" thickBot="1">
      <c r="A38" s="41" t="s">
        <v>20</v>
      </c>
      <c r="B38" s="42">
        <v>1025062</v>
      </c>
      <c r="C38" s="42">
        <v>1896346</v>
      </c>
      <c r="D38" s="17">
        <v>1155504</v>
      </c>
      <c r="E38" s="16">
        <f>D38/C38*100</f>
        <v>60.93318413411899</v>
      </c>
      <c r="G38" s="88"/>
      <c r="H38" s="88"/>
      <c r="I38" s="88"/>
    </row>
    <row r="39" spans="1:9" ht="23.25" customHeight="1" thickBot="1">
      <c r="A39" s="9" t="s">
        <v>61</v>
      </c>
      <c r="B39" s="23">
        <f>SUM(B19+B20+B21+B22+B23+B24+B25+B26+B27+B28+B29+B30+B31+B32+B33+B34+B38)</f>
        <v>8261260</v>
      </c>
      <c r="C39" s="23">
        <f>SUM(C19+C20+C21+C22+C23+C24+C25+C26+C27+C28+C29+C30+C31+C32+C33+C34+C38)</f>
        <v>10501858</v>
      </c>
      <c r="D39" s="56">
        <f>SUM(D19:D33)+D38</f>
        <v>7852091</v>
      </c>
      <c r="E39" s="24">
        <f>D39/C39*100</f>
        <v>74.76858856785151</v>
      </c>
      <c r="G39" s="88"/>
      <c r="H39" s="88"/>
      <c r="I39" s="88"/>
    </row>
    <row r="40" spans="1:9" ht="12.75" customHeight="1" thickBot="1">
      <c r="A40" s="31"/>
      <c r="B40" s="32"/>
      <c r="C40" s="32"/>
      <c r="D40" s="32"/>
      <c r="E40" s="32"/>
      <c r="G40" s="88"/>
      <c r="H40" s="88"/>
      <c r="I40" s="88"/>
    </row>
    <row r="41" spans="1:9" ht="23.25" customHeight="1" thickBot="1">
      <c r="A41" s="95" t="s">
        <v>62</v>
      </c>
      <c r="B41" s="96">
        <v>24400</v>
      </c>
      <c r="C41" s="96">
        <f>financování!C41</f>
        <v>2066761</v>
      </c>
      <c r="D41" s="101">
        <f>financování!D41</f>
        <v>1993591</v>
      </c>
      <c r="E41" s="103">
        <f>D41/C41*100</f>
        <v>96.4596777276134</v>
      </c>
      <c r="G41" s="88"/>
      <c r="H41" s="88"/>
      <c r="I41" s="88"/>
    </row>
    <row r="42" spans="1:9" ht="12.75" customHeight="1" thickBot="1">
      <c r="A42" s="81"/>
      <c r="B42" s="82"/>
      <c r="C42" s="82"/>
      <c r="D42" s="82"/>
      <c r="E42" s="83"/>
      <c r="G42" s="88"/>
      <c r="H42" s="88"/>
      <c r="I42" s="88"/>
    </row>
    <row r="43" spans="1:9" ht="23.25" customHeight="1" thickBot="1">
      <c r="A43" s="100" t="s">
        <v>1</v>
      </c>
      <c r="B43" s="25">
        <f>SUM(B41+B39)</f>
        <v>8285660</v>
      </c>
      <c r="C43" s="25">
        <f>SUM(C41+C39)</f>
        <v>12568619</v>
      </c>
      <c r="D43" s="25">
        <f>SUM(D41+D39)</f>
        <v>9845682</v>
      </c>
      <c r="E43" s="27">
        <f>D43/C43*100</f>
        <v>78.33543207889427</v>
      </c>
      <c r="G43" s="88"/>
      <c r="H43" s="88"/>
      <c r="I43" s="88"/>
    </row>
    <row r="44" spans="2:9" ht="20.25" customHeight="1" thickBot="1">
      <c r="B44" s="1"/>
      <c r="C44" s="1"/>
      <c r="D44" s="1"/>
      <c r="G44" s="88"/>
      <c r="H44" s="88"/>
      <c r="I44" s="88"/>
    </row>
    <row r="45" spans="1:9" ht="19.5" customHeight="1" thickBot="1">
      <c r="A45" s="100" t="s">
        <v>2</v>
      </c>
      <c r="B45" s="25">
        <f>B16-B43</f>
        <v>0</v>
      </c>
      <c r="C45" s="25">
        <f>C16-C43</f>
        <v>-0.09999999962747097</v>
      </c>
      <c r="D45" s="25">
        <f>D16-D43</f>
        <v>1563350</v>
      </c>
      <c r="E45" s="27" t="s">
        <v>18</v>
      </c>
      <c r="G45" s="90"/>
      <c r="H45" s="90"/>
      <c r="I45" s="90"/>
    </row>
    <row r="46" spans="1:9" ht="12.75" customHeight="1">
      <c r="A46" s="109"/>
      <c r="B46" s="32"/>
      <c r="C46" s="32"/>
      <c r="D46" s="32"/>
      <c r="E46" s="33"/>
      <c r="G46" s="90"/>
      <c r="H46" s="90"/>
      <c r="I46" s="90"/>
    </row>
    <row r="47" spans="1:9" ht="12.75">
      <c r="A47" t="s">
        <v>117</v>
      </c>
      <c r="B47" s="1"/>
      <c r="C47" s="1"/>
      <c r="D47" s="1"/>
      <c r="G47" s="89"/>
      <c r="H47" s="89"/>
      <c r="I47" s="89"/>
    </row>
    <row r="48" spans="1:9" ht="12.75" customHeight="1">
      <c r="A48" s="84"/>
      <c r="B48" s="85"/>
      <c r="C48" s="85"/>
      <c r="D48" s="85"/>
      <c r="E48" s="86"/>
      <c r="G48" s="13"/>
      <c r="H48" s="13"/>
      <c r="I48" s="13"/>
    </row>
    <row r="49" spans="1:9" ht="12.75" customHeight="1">
      <c r="A49" s="81"/>
      <c r="B49" s="82"/>
      <c r="C49" s="82"/>
      <c r="D49" s="82"/>
      <c r="E49" s="83"/>
      <c r="G49" s="90"/>
      <c r="H49" s="90"/>
      <c r="I49" s="90"/>
    </row>
    <row r="50" spans="1:9" ht="12.75" customHeight="1">
      <c r="A50" s="81"/>
      <c r="B50" s="82"/>
      <c r="C50" s="82"/>
      <c r="D50" s="82"/>
      <c r="E50" s="83"/>
      <c r="G50" s="90"/>
      <c r="H50" s="90"/>
      <c r="I50" s="90"/>
    </row>
    <row r="51" spans="1:9" ht="12.75" customHeight="1">
      <c r="A51" s="31"/>
      <c r="B51" s="32"/>
      <c r="C51" s="32"/>
      <c r="D51" s="32"/>
      <c r="E51" s="33"/>
      <c r="G51" s="89"/>
      <c r="H51" s="89"/>
      <c r="I51" s="89"/>
    </row>
    <row r="52" spans="1:9" ht="12.75" customHeight="1">
      <c r="A52" s="86"/>
      <c r="B52" s="86"/>
      <c r="C52" s="86"/>
      <c r="D52" s="86"/>
      <c r="E52" s="86"/>
      <c r="G52" s="13"/>
      <c r="H52" s="13"/>
      <c r="I52" s="13"/>
    </row>
    <row r="53" spans="1:9" ht="12.75" customHeight="1">
      <c r="A53" s="31"/>
      <c r="B53" s="32"/>
      <c r="C53" s="32"/>
      <c r="D53" s="32"/>
      <c r="E53" s="33"/>
      <c r="G53" s="90"/>
      <c r="H53" s="90"/>
      <c r="I53" s="90"/>
    </row>
    <row r="54" spans="1:9" ht="12.75" customHeight="1">
      <c r="A54" s="31"/>
      <c r="B54" s="32"/>
      <c r="C54" s="32"/>
      <c r="D54" s="32"/>
      <c r="E54" s="33"/>
      <c r="G54" s="90"/>
      <c r="H54" s="90"/>
      <c r="I54" s="90"/>
    </row>
    <row r="55" spans="1:9" ht="12.75">
      <c r="A55" s="86"/>
      <c r="B55" s="86"/>
      <c r="C55" s="86"/>
      <c r="D55" s="86"/>
      <c r="E55" s="86"/>
      <c r="G55" s="90"/>
      <c r="H55" s="88"/>
      <c r="I55" s="90"/>
    </row>
    <row r="56" spans="1:9" ht="12.75" customHeight="1">
      <c r="A56" s="107"/>
      <c r="B56" s="108"/>
      <c r="C56" s="108"/>
      <c r="D56" s="106"/>
      <c r="E56" s="86"/>
      <c r="G56" s="89"/>
      <c r="H56" s="89"/>
      <c r="I56" s="89"/>
    </row>
    <row r="57" spans="1:9" ht="12.75" customHeight="1">
      <c r="A57" s="31"/>
      <c r="B57" s="31"/>
      <c r="C57" s="31"/>
      <c r="D57" s="106"/>
      <c r="E57" s="86"/>
      <c r="G57" s="13"/>
      <c r="H57" s="13"/>
      <c r="I57" s="13"/>
    </row>
    <row r="58" spans="1:9" ht="12.75">
      <c r="A58" s="13"/>
      <c r="B58" s="13"/>
      <c r="C58" s="13"/>
      <c r="D58" s="13"/>
      <c r="E58" s="13"/>
      <c r="G58" s="90"/>
      <c r="H58" s="90"/>
      <c r="I58" s="90"/>
    </row>
    <row r="59" spans="1:9" ht="12.75">
      <c r="A59" s="86"/>
      <c r="B59" s="86"/>
      <c r="C59" s="86"/>
      <c r="D59" s="12"/>
      <c r="E59" s="13"/>
      <c r="G59" s="90"/>
      <c r="H59" s="88"/>
      <c r="I59" s="90"/>
    </row>
    <row r="60" spans="1:9" ht="12.75">
      <c r="A60" s="13"/>
      <c r="B60" s="13"/>
      <c r="C60" s="13"/>
      <c r="D60" s="13"/>
      <c r="E60" s="13"/>
      <c r="G60" s="89"/>
      <c r="H60" s="89"/>
      <c r="I60" s="89"/>
    </row>
    <row r="61" spans="1:9" ht="12.75">
      <c r="A61" s="13"/>
      <c r="B61" s="13"/>
      <c r="C61" s="13"/>
      <c r="D61" s="89"/>
      <c r="E61" s="13"/>
      <c r="G61" s="13"/>
      <c r="H61" s="13"/>
      <c r="I61" s="13"/>
    </row>
    <row r="62" spans="7:9" ht="12.75">
      <c r="G62" s="13"/>
      <c r="H62" s="13"/>
      <c r="I62" s="13"/>
    </row>
    <row r="63" spans="7:9" ht="12.75">
      <c r="G63" s="13"/>
      <c r="H63" s="13"/>
      <c r="I63" s="13"/>
    </row>
    <row r="64" spans="7:9" ht="12.75">
      <c r="G64" s="13"/>
      <c r="H64" s="13"/>
      <c r="I64" s="13"/>
    </row>
    <row r="65" spans="7:9" ht="12.75">
      <c r="G65" s="13"/>
      <c r="H65" s="13"/>
      <c r="I65" s="13"/>
    </row>
    <row r="66" spans="7:9" ht="12.75">
      <c r="G66" s="13"/>
      <c r="H66" s="13"/>
      <c r="I66" s="13"/>
    </row>
  </sheetData>
  <sheetProtection/>
  <mergeCells count="4">
    <mergeCell ref="A4:E4"/>
    <mergeCell ref="A5:E5"/>
    <mergeCell ref="D1:E1"/>
    <mergeCell ref="D2:E2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  <headerFooter alignWithMargins="0">
    <oddFooter>&amp;C&amp;[1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2.625" style="0" customWidth="1"/>
  </cols>
  <sheetData>
    <row r="2" spans="1:5" ht="16.5">
      <c r="A2" s="227" t="s">
        <v>149</v>
      </c>
      <c r="B2" s="228"/>
      <c r="C2" s="228"/>
      <c r="D2" s="228"/>
      <c r="E2" s="228"/>
    </row>
    <row r="3" spans="1:4" ht="16.5">
      <c r="A3" s="232" t="s">
        <v>34</v>
      </c>
      <c r="B3" s="232"/>
      <c r="C3" s="232"/>
      <c r="D3" s="232"/>
    </row>
    <row r="4" spans="1:4" ht="18">
      <c r="A4" s="10"/>
      <c r="B4" s="10"/>
      <c r="C4" s="10"/>
      <c r="D4" s="10"/>
    </row>
    <row r="5" ht="13.5" thickBot="1">
      <c r="E5" s="22" t="s">
        <v>31</v>
      </c>
    </row>
    <row r="6" spans="1:5" ht="29.25" customHeight="1" thickBot="1">
      <c r="A6" s="99" t="s">
        <v>58</v>
      </c>
      <c r="B6" s="206" t="s">
        <v>29</v>
      </c>
      <c r="C6" s="206" t="s">
        <v>35</v>
      </c>
      <c r="D6" s="206" t="s">
        <v>36</v>
      </c>
      <c r="E6" s="207" t="s">
        <v>24</v>
      </c>
    </row>
    <row r="7" spans="1:5" ht="18" customHeight="1">
      <c r="A7" s="4" t="s">
        <v>25</v>
      </c>
      <c r="B7" s="14">
        <v>0</v>
      </c>
      <c r="C7" s="14">
        <v>0</v>
      </c>
      <c r="D7" s="14">
        <v>0</v>
      </c>
      <c r="E7" s="205" t="s">
        <v>18</v>
      </c>
    </row>
    <row r="8" spans="1:5" ht="18" customHeight="1">
      <c r="A8" s="2" t="s">
        <v>26</v>
      </c>
      <c r="B8" s="17">
        <v>0</v>
      </c>
      <c r="C8" s="17">
        <v>1668</v>
      </c>
      <c r="D8" s="17">
        <v>3207</v>
      </c>
      <c r="E8" s="16">
        <f>D8/C8*100</f>
        <v>192.26618705035972</v>
      </c>
    </row>
    <row r="9" spans="1:5" ht="18" customHeight="1">
      <c r="A9" s="2" t="s">
        <v>27</v>
      </c>
      <c r="B9" s="17">
        <v>0</v>
      </c>
      <c r="C9" s="17">
        <v>0</v>
      </c>
      <c r="D9" s="17">
        <v>0</v>
      </c>
      <c r="E9" s="52" t="s">
        <v>18</v>
      </c>
    </row>
    <row r="10" spans="1:5" ht="18" customHeight="1" thickBot="1">
      <c r="A10" s="5" t="s">
        <v>28</v>
      </c>
      <c r="B10" s="19">
        <v>0</v>
      </c>
      <c r="C10" s="19">
        <v>1590497</v>
      </c>
      <c r="D10" s="19">
        <v>1596955</v>
      </c>
      <c r="E10" s="204">
        <f>D10/C10*100</f>
        <v>100.40603660365281</v>
      </c>
    </row>
    <row r="11" spans="1:5" ht="20.25" customHeight="1" thickBot="1">
      <c r="A11" s="104" t="s">
        <v>0</v>
      </c>
      <c r="B11" s="20">
        <f>SUM(B7:B10)</f>
        <v>0</v>
      </c>
      <c r="C11" s="20">
        <f>SUM(C7:C10)</f>
        <v>1592165</v>
      </c>
      <c r="D11" s="20">
        <f>SUM(D7:D10)</f>
        <v>1600162</v>
      </c>
      <c r="E11" s="30">
        <f>D11/C11*100</f>
        <v>100.50227206351101</v>
      </c>
    </row>
    <row r="12" spans="1:5" ht="12.75" customHeight="1" thickBot="1">
      <c r="A12" s="74"/>
      <c r="B12" s="33"/>
      <c r="C12" s="33"/>
      <c r="D12" s="33"/>
      <c r="E12" s="92"/>
    </row>
    <row r="13" spans="1:5" ht="20.25" customHeight="1" thickBot="1">
      <c r="A13" s="95" t="s">
        <v>57</v>
      </c>
      <c r="B13" s="96">
        <v>1025062</v>
      </c>
      <c r="C13" s="69">
        <f>financování!C22</f>
        <v>1800857.9</v>
      </c>
      <c r="D13" s="96">
        <f>financování!D22</f>
        <v>1163856</v>
      </c>
      <c r="E13" s="30">
        <f>D13/C13*100</f>
        <v>64.62786430844987</v>
      </c>
    </row>
    <row r="14" spans="1:5" ht="12.75" customHeight="1" thickBot="1">
      <c r="A14" s="74"/>
      <c r="B14" s="33"/>
      <c r="C14" s="33"/>
      <c r="D14" s="33"/>
      <c r="E14" s="92"/>
    </row>
    <row r="15" spans="1:5" ht="20.25" customHeight="1" thickBot="1">
      <c r="A15" s="99" t="s">
        <v>59</v>
      </c>
      <c r="B15" s="78">
        <f>SUM(B13+B11)</f>
        <v>1025062</v>
      </c>
      <c r="C15" s="78">
        <f>SUM(C13+C11)</f>
        <v>3393022.9</v>
      </c>
      <c r="D15" s="78">
        <f>SUM(D13+D11)</f>
        <v>2764018</v>
      </c>
      <c r="E15" s="79">
        <f>D15/C15*100</f>
        <v>81.46181388873032</v>
      </c>
    </row>
    <row r="16" spans="1:5" ht="24.75" customHeight="1" thickBot="1">
      <c r="A16" s="93"/>
      <c r="B16" s="94"/>
      <c r="C16" s="94"/>
      <c r="D16" s="94"/>
      <c r="E16" s="94"/>
    </row>
    <row r="17" spans="1:5" ht="17.25" customHeight="1" thickBot="1">
      <c r="A17" s="45" t="s">
        <v>63</v>
      </c>
      <c r="B17" s="46"/>
      <c r="C17" s="46"/>
      <c r="D17" s="47"/>
      <c r="E17" s="48"/>
    </row>
    <row r="18" spans="1:5" ht="18" customHeight="1">
      <c r="A18" s="3" t="s">
        <v>32</v>
      </c>
      <c r="B18" s="54">
        <v>51264.96</v>
      </c>
      <c r="C18" s="54">
        <v>303605</v>
      </c>
      <c r="D18" s="54">
        <v>154904</v>
      </c>
      <c r="E18" s="55">
        <f>D18/C18*100</f>
        <v>51.021557615981294</v>
      </c>
    </row>
    <row r="19" spans="1:5" ht="18" customHeight="1" thickBot="1">
      <c r="A19" s="6" t="s">
        <v>33</v>
      </c>
      <c r="B19" s="57">
        <v>973797.04</v>
      </c>
      <c r="C19" s="57">
        <v>1592741</v>
      </c>
      <c r="D19" s="57">
        <v>1000600</v>
      </c>
      <c r="E19" s="58">
        <f>D19/C19*100</f>
        <v>62.82251791094723</v>
      </c>
    </row>
    <row r="20" spans="1:5" ht="20.25" customHeight="1" thickBot="1">
      <c r="A20" s="105" t="s">
        <v>64</v>
      </c>
      <c r="B20" s="23">
        <f>SUM(B18:B19)</f>
        <v>1025062</v>
      </c>
      <c r="C20" s="23">
        <f>SUM(C18:C19)</f>
        <v>1896346</v>
      </c>
      <c r="D20" s="56">
        <f>SUM(D18:D19)</f>
        <v>1155504</v>
      </c>
      <c r="E20" s="53">
        <f>D20/C20*100</f>
        <v>60.93318413411899</v>
      </c>
    </row>
    <row r="21" spans="1:5" ht="12.75" customHeight="1" thickBot="1">
      <c r="A21" s="31"/>
      <c r="B21" s="32"/>
      <c r="C21" s="32"/>
      <c r="D21" s="32"/>
      <c r="E21" s="92"/>
    </row>
    <row r="22" spans="1:5" ht="20.25" customHeight="1" thickBot="1">
      <c r="A22" s="9" t="s">
        <v>62</v>
      </c>
      <c r="B22" s="23">
        <v>0</v>
      </c>
      <c r="C22" s="23">
        <f>financování!C39</f>
        <v>1496677</v>
      </c>
      <c r="D22" s="56">
        <f>financování!D39</f>
        <v>1423517</v>
      </c>
      <c r="E22" s="59">
        <f>D22/C22*100</f>
        <v>95.11183775791304</v>
      </c>
    </row>
    <row r="23" spans="1:5" ht="12.75" customHeight="1" thickBot="1">
      <c r="A23" s="31"/>
      <c r="B23" s="32"/>
      <c r="C23" s="32"/>
      <c r="D23" s="32"/>
      <c r="E23" s="97"/>
    </row>
    <row r="24" spans="1:5" ht="20.25" customHeight="1" thickBot="1">
      <c r="A24" s="100" t="s">
        <v>1</v>
      </c>
      <c r="B24" s="25">
        <f>SUM(B22+B20)</f>
        <v>1025062</v>
      </c>
      <c r="C24" s="25">
        <f>SUM(C22+C20)</f>
        <v>3393023</v>
      </c>
      <c r="D24" s="25">
        <f>SUM(D22+D20)</f>
        <v>2579021</v>
      </c>
      <c r="E24" s="27">
        <f>D24/C24*100</f>
        <v>76.00953486021169</v>
      </c>
    </row>
    <row r="25" spans="2:4" ht="20.25" customHeight="1" thickBot="1">
      <c r="B25" s="1"/>
      <c r="C25" s="1"/>
      <c r="D25" s="1"/>
    </row>
    <row r="26" spans="1:5" ht="22.5" customHeight="1" thickBot="1">
      <c r="A26" s="99" t="s">
        <v>2</v>
      </c>
      <c r="B26" s="25">
        <f>B15-B24</f>
        <v>0</v>
      </c>
      <c r="C26" s="25">
        <f>C15-C24</f>
        <v>-0.10000000009313226</v>
      </c>
      <c r="D26" s="25">
        <f>D15-D24</f>
        <v>184997</v>
      </c>
      <c r="E26" s="60" t="s">
        <v>18</v>
      </c>
    </row>
    <row r="28" ht="12.75">
      <c r="A28" t="s">
        <v>117</v>
      </c>
    </row>
    <row r="46" spans="1:5" ht="12.75">
      <c r="A46" s="86"/>
      <c r="B46" s="86"/>
      <c r="C46" s="86"/>
      <c r="D46" s="86"/>
      <c r="E46" s="86"/>
    </row>
    <row r="47" spans="1:5" ht="12.75" customHeight="1">
      <c r="A47" s="107"/>
      <c r="B47" s="108"/>
      <c r="C47" s="108"/>
      <c r="D47" s="106"/>
      <c r="E47" s="86"/>
    </row>
    <row r="48" spans="1:5" ht="12" customHeight="1">
      <c r="A48" s="107"/>
      <c r="B48" s="108"/>
      <c r="C48" s="108"/>
      <c r="D48" s="106"/>
      <c r="E48" s="86"/>
    </row>
    <row r="49" spans="1:5" ht="12.75" customHeight="1">
      <c r="A49" s="31"/>
      <c r="B49" s="31"/>
      <c r="C49" s="31"/>
      <c r="D49" s="106"/>
      <c r="E49" s="86"/>
    </row>
    <row r="50" spans="1:5" ht="12.75">
      <c r="A50" s="86"/>
      <c r="B50" s="86"/>
      <c r="C50" s="86"/>
      <c r="D50" s="86"/>
      <c r="E50" s="86"/>
    </row>
    <row r="51" spans="1:5" ht="12.75">
      <c r="A51" s="86"/>
      <c r="B51" s="86"/>
      <c r="C51" s="86"/>
      <c r="D51" s="86"/>
      <c r="E51" s="86"/>
    </row>
    <row r="52" spans="1:5" ht="12.75">
      <c r="A52" s="86"/>
      <c r="B52" s="86"/>
      <c r="C52" s="86"/>
      <c r="D52" s="86"/>
      <c r="E52" s="86"/>
    </row>
  </sheetData>
  <sheetProtection/>
  <mergeCells count="2">
    <mergeCell ref="A3:D3"/>
    <mergeCell ref="A2:E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22">
      <selection activeCell="D12" sqref="D12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34" t="s">
        <v>153</v>
      </c>
      <c r="B2" s="230"/>
      <c r="C2" s="230"/>
      <c r="D2" s="230"/>
      <c r="E2" s="230"/>
    </row>
    <row r="3" spans="1:5" ht="20.25" customHeight="1">
      <c r="A3" s="229" t="s">
        <v>38</v>
      </c>
      <c r="B3" s="233"/>
      <c r="C3" s="233"/>
      <c r="D3" s="233"/>
      <c r="E3" s="233"/>
    </row>
    <row r="4" ht="13.5" thickBot="1">
      <c r="E4" s="22" t="s">
        <v>31</v>
      </c>
    </row>
    <row r="5" spans="1:5" ht="26.25" customHeight="1">
      <c r="A5" s="26" t="s">
        <v>58</v>
      </c>
      <c r="B5" s="49" t="s">
        <v>29</v>
      </c>
      <c r="C5" s="49" t="s">
        <v>30</v>
      </c>
      <c r="D5" s="51" t="s">
        <v>3</v>
      </c>
      <c r="E5" s="50" t="s">
        <v>24</v>
      </c>
    </row>
    <row r="6" spans="1:9" ht="15" customHeight="1">
      <c r="A6" s="4" t="s">
        <v>25</v>
      </c>
      <c r="B6" s="14">
        <v>3179281</v>
      </c>
      <c r="C6" s="14">
        <f>'rozpočet včetně kapitoly EP'!C8</f>
        <v>3278278</v>
      </c>
      <c r="D6" s="15">
        <f>'rozpočet včetně kapitoly EP'!D8</f>
        <v>3019911</v>
      </c>
      <c r="E6" s="34">
        <f>D6/C6*100</f>
        <v>92.11881969741431</v>
      </c>
      <c r="G6" s="13"/>
      <c r="H6" s="13"/>
      <c r="I6" s="13"/>
    </row>
    <row r="7" spans="1:9" ht="15" customHeight="1">
      <c r="A7" s="2" t="s">
        <v>26</v>
      </c>
      <c r="B7" s="17">
        <v>280268</v>
      </c>
      <c r="C7" s="17">
        <v>296621</v>
      </c>
      <c r="D7" s="18">
        <v>219841</v>
      </c>
      <c r="E7" s="16">
        <f>D7/C7*100</f>
        <v>74.1151165965997</v>
      </c>
      <c r="G7" s="88"/>
      <c r="H7" s="88"/>
      <c r="I7" s="88"/>
    </row>
    <row r="8" spans="1:9" ht="15" customHeight="1">
      <c r="A8" s="2" t="s">
        <v>27</v>
      </c>
      <c r="B8" s="17">
        <v>5000</v>
      </c>
      <c r="C8" s="17">
        <f>'rozpočet včetně kapitoly EP'!C10</f>
        <v>536343</v>
      </c>
      <c r="D8" s="18">
        <f>'rozpočet včetně kapitoly EP'!D10</f>
        <v>561965</v>
      </c>
      <c r="E8" s="16" t="s">
        <v>18</v>
      </c>
      <c r="G8" s="88"/>
      <c r="H8" s="88"/>
      <c r="I8" s="88"/>
    </row>
    <row r="9" spans="1:9" ht="15" customHeight="1" thickBot="1">
      <c r="A9" s="200" t="s">
        <v>28</v>
      </c>
      <c r="B9" s="201">
        <v>83769</v>
      </c>
      <c r="C9" s="201">
        <v>511353</v>
      </c>
      <c r="D9" s="201">
        <v>478955</v>
      </c>
      <c r="E9" s="16">
        <f>D9/C9*100</f>
        <v>93.66425932770512</v>
      </c>
      <c r="G9" s="89"/>
      <c r="H9" s="89"/>
      <c r="I9" s="89"/>
    </row>
    <row r="10" spans="1:9" ht="20.25" customHeight="1" thickBot="1">
      <c r="A10" s="8" t="s">
        <v>0</v>
      </c>
      <c r="B10" s="20">
        <f>SUM(B6:B9)</f>
        <v>3548318</v>
      </c>
      <c r="C10" s="20">
        <f>SUM(C6:C9)</f>
        <v>4622595</v>
      </c>
      <c r="D10" s="21">
        <f>SUM(D6:D9)</f>
        <v>4280672</v>
      </c>
      <c r="E10" s="30">
        <f>D10/C10*100</f>
        <v>92.60322394672257</v>
      </c>
      <c r="G10" s="13"/>
      <c r="H10" s="13"/>
      <c r="I10" s="13"/>
    </row>
    <row r="11" spans="2:9" ht="13.5" thickBot="1">
      <c r="B11" s="1"/>
      <c r="C11" s="1"/>
      <c r="D11" s="1"/>
      <c r="G11" s="88"/>
      <c r="H11" s="88"/>
      <c r="I11" s="88"/>
    </row>
    <row r="12" spans="1:9" ht="20.25" customHeight="1" thickBot="1">
      <c r="A12" s="95" t="s">
        <v>57</v>
      </c>
      <c r="B12" s="96">
        <v>25500</v>
      </c>
      <c r="C12" s="96">
        <f>financování!C13</f>
        <v>721460</v>
      </c>
      <c r="D12" s="101">
        <f>financování!D13</f>
        <v>532800</v>
      </c>
      <c r="E12" s="103">
        <f>D12/C12*100</f>
        <v>73.85024810800321</v>
      </c>
      <c r="G12" s="88"/>
      <c r="H12" s="88"/>
      <c r="I12" s="88"/>
    </row>
    <row r="13" spans="2:9" ht="13.5" thickBot="1">
      <c r="B13" s="1"/>
      <c r="C13" s="1"/>
      <c r="D13" s="1"/>
      <c r="G13" s="88"/>
      <c r="H13" s="88"/>
      <c r="I13" s="88"/>
    </row>
    <row r="14" spans="1:9" ht="20.25" customHeight="1" thickBot="1">
      <c r="A14" s="67" t="s">
        <v>59</v>
      </c>
      <c r="B14" s="78">
        <f>SUM(B12+B10)</f>
        <v>3573818</v>
      </c>
      <c r="C14" s="78">
        <f>SUM(C12+C10)</f>
        <v>5344055</v>
      </c>
      <c r="D14" s="78">
        <f>SUM(D12+D10)</f>
        <v>4813472</v>
      </c>
      <c r="E14" s="79">
        <f>D14/C14*100</f>
        <v>90.07152808120425</v>
      </c>
      <c r="G14" s="88"/>
      <c r="H14" s="88"/>
      <c r="I14" s="88"/>
    </row>
    <row r="15" spans="2:9" ht="20.25" customHeight="1" thickBot="1">
      <c r="B15" s="1"/>
      <c r="C15" s="1"/>
      <c r="D15" s="1"/>
      <c r="G15" s="88"/>
      <c r="H15" s="88"/>
      <c r="I15" s="88"/>
    </row>
    <row r="16" spans="1:9" ht="18.75" customHeight="1" thickBot="1">
      <c r="A16" s="45" t="s">
        <v>60</v>
      </c>
      <c r="B16" s="46"/>
      <c r="C16" s="46"/>
      <c r="D16" s="47"/>
      <c r="E16" s="48"/>
      <c r="G16" s="88"/>
      <c r="H16" s="88"/>
      <c r="I16" s="88"/>
    </row>
    <row r="17" spans="1:9" ht="15" customHeight="1">
      <c r="A17" s="43" t="s">
        <v>4</v>
      </c>
      <c r="B17" s="44">
        <v>79727</v>
      </c>
      <c r="C17" s="44">
        <f>'rozpočet včetně kapitoly EP'!C19</f>
        <v>92212</v>
      </c>
      <c r="D17" s="44">
        <f>'rozpočet včetně kapitoly EP'!D19</f>
        <v>66538</v>
      </c>
      <c r="E17" s="34">
        <f aca="true" t="shared" si="0" ref="E17:E31">D17/C17*100</f>
        <v>72.1576367500976</v>
      </c>
      <c r="G17" s="88"/>
      <c r="H17" s="88"/>
      <c r="I17" s="88"/>
    </row>
    <row r="18" spans="1:9" ht="15" customHeight="1">
      <c r="A18" s="37" t="s">
        <v>5</v>
      </c>
      <c r="B18" s="38">
        <v>384225</v>
      </c>
      <c r="C18" s="44">
        <v>576707</v>
      </c>
      <c r="D18" s="44">
        <v>500919</v>
      </c>
      <c r="E18" s="16">
        <f t="shared" si="0"/>
        <v>86.85849140031246</v>
      </c>
      <c r="G18" s="88"/>
      <c r="H18" s="88"/>
      <c r="I18" s="88"/>
    </row>
    <row r="19" spans="1:9" ht="15" customHeight="1">
      <c r="A19" s="35" t="s">
        <v>6</v>
      </c>
      <c r="B19" s="36">
        <v>132260</v>
      </c>
      <c r="C19" s="44">
        <f>'rozpočet včetně kapitoly EP'!C21</f>
        <v>158635</v>
      </c>
      <c r="D19" s="44">
        <f>'rozpočet včetně kapitoly EP'!D21</f>
        <v>110175</v>
      </c>
      <c r="E19" s="16">
        <f t="shared" si="0"/>
        <v>69.45188640590034</v>
      </c>
      <c r="G19" s="88"/>
      <c r="H19" s="88"/>
      <c r="I19" s="88"/>
    </row>
    <row r="20" spans="1:9" ht="15" customHeight="1">
      <c r="A20" s="35" t="s">
        <v>7</v>
      </c>
      <c r="B20" s="36">
        <v>387035</v>
      </c>
      <c r="C20" s="44">
        <f>'rozpočet včetně kapitoly EP'!C22</f>
        <v>1034195</v>
      </c>
      <c r="D20" s="44">
        <f>'rozpočet včetně kapitoly EP'!D22</f>
        <v>746868</v>
      </c>
      <c r="E20" s="16">
        <f t="shared" si="0"/>
        <v>72.2173284535315</v>
      </c>
      <c r="G20" s="88"/>
      <c r="H20" s="88"/>
      <c r="I20" s="88"/>
    </row>
    <row r="21" spans="1:9" ht="15" customHeight="1">
      <c r="A21" s="35" t="s">
        <v>8</v>
      </c>
      <c r="B21" s="36">
        <v>8710</v>
      </c>
      <c r="C21" s="44">
        <f>'rozpočet včetně kapitoly EP'!C23</f>
        <v>16676</v>
      </c>
      <c r="D21" s="44">
        <f>'rozpočet včetně kapitoly EP'!D23</f>
        <v>10500</v>
      </c>
      <c r="E21" s="16">
        <f t="shared" si="0"/>
        <v>62.964739745742385</v>
      </c>
      <c r="G21" s="88"/>
      <c r="H21" s="88"/>
      <c r="I21" s="88"/>
    </row>
    <row r="22" spans="1:9" ht="15" customHeight="1">
      <c r="A22" s="35" t="s">
        <v>9</v>
      </c>
      <c r="B22" s="36">
        <v>6940</v>
      </c>
      <c r="C22" s="44">
        <f>'rozpočet včetně kapitoly EP'!C24</f>
        <v>6940</v>
      </c>
      <c r="D22" s="44">
        <f>'rozpočet včetně kapitoly EP'!D24</f>
        <v>1572</v>
      </c>
      <c r="E22" s="16">
        <f t="shared" si="0"/>
        <v>22.651296829971184</v>
      </c>
      <c r="G22" s="88"/>
      <c r="H22" s="88"/>
      <c r="I22" s="88"/>
    </row>
    <row r="23" spans="1:9" ht="15" customHeight="1">
      <c r="A23" s="35" t="s">
        <v>10</v>
      </c>
      <c r="B23" s="36">
        <v>1390842</v>
      </c>
      <c r="C23" s="44">
        <f>'rozpočet včetně kapitoly EP'!C25</f>
        <v>1586994</v>
      </c>
      <c r="D23" s="44">
        <f>'rozpočet včetně kapitoly EP'!D25</f>
        <v>1217164</v>
      </c>
      <c r="E23" s="16">
        <f t="shared" si="0"/>
        <v>76.69619418850985</v>
      </c>
      <c r="G23" s="88"/>
      <c r="H23" s="88"/>
      <c r="I23" s="88"/>
    </row>
    <row r="24" spans="1:9" ht="15" customHeight="1">
      <c r="A24" s="35" t="s">
        <v>11</v>
      </c>
      <c r="B24" s="36">
        <v>82564</v>
      </c>
      <c r="C24" s="44">
        <f>'rozpočet včetně kapitoly EP'!C26</f>
        <v>107664</v>
      </c>
      <c r="D24" s="44">
        <f>'rozpočet včetně kapitoly EP'!D26</f>
        <v>85456</v>
      </c>
      <c r="E24" s="16">
        <f t="shared" si="0"/>
        <v>79.37286372417893</v>
      </c>
      <c r="G24" s="88"/>
      <c r="H24" s="88"/>
      <c r="I24" s="88"/>
    </row>
    <row r="25" spans="1:9" ht="15" customHeight="1">
      <c r="A25" s="35" t="s">
        <v>21</v>
      </c>
      <c r="B25" s="36">
        <v>11230</v>
      </c>
      <c r="C25" s="44">
        <f>'rozpočet včetně kapitoly EP'!C27</f>
        <v>17142</v>
      </c>
      <c r="D25" s="44">
        <f>'rozpočet včetně kapitoly EP'!D27</f>
        <v>12152</v>
      </c>
      <c r="E25" s="16">
        <f t="shared" si="0"/>
        <v>70.89021117722552</v>
      </c>
      <c r="G25" s="88"/>
      <c r="H25" s="88"/>
      <c r="I25" s="88"/>
    </row>
    <row r="26" spans="1:9" ht="15" customHeight="1">
      <c r="A26" s="35" t="s">
        <v>12</v>
      </c>
      <c r="B26" s="36">
        <v>51469</v>
      </c>
      <c r="C26" s="44">
        <f>'rozpočet včetně kapitoly EP'!C28</f>
        <v>61151</v>
      </c>
      <c r="D26" s="44">
        <f>'rozpočet včetně kapitoly EP'!D28</f>
        <v>41107</v>
      </c>
      <c r="E26" s="16">
        <f t="shared" si="0"/>
        <v>67.22212228745236</v>
      </c>
      <c r="G26" s="88"/>
      <c r="H26" s="88"/>
      <c r="I26" s="88"/>
    </row>
    <row r="27" spans="1:9" ht="15" customHeight="1">
      <c r="A27" s="35" t="s">
        <v>13</v>
      </c>
      <c r="B27" s="36">
        <v>265386</v>
      </c>
      <c r="C27" s="44">
        <f>'rozpočet včetně kapitoly EP'!C29</f>
        <v>266640</v>
      </c>
      <c r="D27" s="44">
        <f>'rozpočet včetně kapitoly EP'!D29</f>
        <v>206414</v>
      </c>
      <c r="E27" s="16">
        <f t="shared" si="0"/>
        <v>77.41299129912991</v>
      </c>
      <c r="G27" s="88"/>
      <c r="H27" s="88"/>
      <c r="I27" s="88"/>
    </row>
    <row r="28" spans="1:9" ht="15" customHeight="1">
      <c r="A28" s="35" t="s">
        <v>14</v>
      </c>
      <c r="B28" s="36">
        <v>121015</v>
      </c>
      <c r="C28" s="44">
        <f>'rozpočet včetně kapitoly EP'!C30</f>
        <v>118644</v>
      </c>
      <c r="D28" s="44">
        <f>'rozpočet včetně kapitoly EP'!D30</f>
        <v>66458</v>
      </c>
      <c r="E28" s="16">
        <f t="shared" si="0"/>
        <v>56.01463200836114</v>
      </c>
      <c r="G28" s="88"/>
      <c r="H28" s="88"/>
      <c r="I28" s="88"/>
    </row>
    <row r="29" spans="1:9" ht="15" customHeight="1">
      <c r="A29" s="37" t="s">
        <v>15</v>
      </c>
      <c r="B29" s="38">
        <v>379050</v>
      </c>
      <c r="C29" s="44">
        <f>'rozpočet včetně kapitoly EP'!C31</f>
        <v>523439</v>
      </c>
      <c r="D29" s="44">
        <f>'rozpočet včetně kapitoly EP'!D31</f>
        <v>328489</v>
      </c>
      <c r="E29" s="16">
        <f t="shared" si="0"/>
        <v>62.75592762480442</v>
      </c>
      <c r="G29" s="88"/>
      <c r="H29" s="88"/>
      <c r="I29" s="88"/>
    </row>
    <row r="30" spans="1:9" ht="15" customHeight="1">
      <c r="A30" s="35" t="s">
        <v>16</v>
      </c>
      <c r="B30" s="17">
        <v>33858</v>
      </c>
      <c r="C30" s="44">
        <f>'rozpočet včetně kapitoly EP'!C32</f>
        <v>40235</v>
      </c>
      <c r="D30" s="44">
        <f>'rozpočet včetně kapitoly EP'!D32</f>
        <v>24171</v>
      </c>
      <c r="E30" s="16">
        <f t="shared" si="0"/>
        <v>60.07456194855225</v>
      </c>
      <c r="G30" s="88"/>
      <c r="H30" s="88"/>
      <c r="I30" s="88"/>
    </row>
    <row r="31" spans="1:9" ht="15" customHeight="1">
      <c r="A31" s="35" t="s">
        <v>17</v>
      </c>
      <c r="B31" s="36">
        <v>70107</v>
      </c>
      <c r="C31" s="44">
        <f>'rozpočet včetně kapitoly EP'!C33</f>
        <v>115977</v>
      </c>
      <c r="D31" s="44">
        <f>'rozpočet včetně kapitoly EP'!D33</f>
        <v>95503</v>
      </c>
      <c r="E31" s="16">
        <f t="shared" si="0"/>
        <v>82.34649973701681</v>
      </c>
      <c r="G31" s="88"/>
      <c r="H31" s="88"/>
      <c r="I31" s="88"/>
    </row>
    <row r="32" spans="1:9" ht="15" customHeight="1">
      <c r="A32" s="35" t="s">
        <v>19</v>
      </c>
      <c r="B32" s="36">
        <v>145000</v>
      </c>
      <c r="C32" s="44">
        <f>'rozpočet včetně kapitoly EP'!C34</f>
        <v>50720</v>
      </c>
      <c r="D32" s="17" t="s">
        <v>18</v>
      </c>
      <c r="E32" s="16" t="s">
        <v>18</v>
      </c>
      <c r="G32" s="88"/>
      <c r="H32" s="88"/>
      <c r="I32" s="88"/>
    </row>
    <row r="33" spans="1:9" ht="12.75">
      <c r="A33" s="39" t="s">
        <v>22</v>
      </c>
      <c r="B33" s="40">
        <v>100000</v>
      </c>
      <c r="C33" s="199">
        <f>'rozpočet včetně kapitoly EP'!C35</f>
        <v>47117</v>
      </c>
      <c r="D33" s="17" t="s">
        <v>18</v>
      </c>
      <c r="E33" s="16" t="s">
        <v>18</v>
      </c>
      <c r="G33" s="88"/>
      <c r="H33" s="88"/>
      <c r="I33" s="88"/>
    </row>
    <row r="34" spans="1:9" ht="12.75">
      <c r="A34" s="39" t="s">
        <v>39</v>
      </c>
      <c r="B34" s="40">
        <v>40000</v>
      </c>
      <c r="C34" s="199">
        <f>'rozpočet včetně kapitoly EP'!C36</f>
        <v>978</v>
      </c>
      <c r="D34" s="17" t="s">
        <v>18</v>
      </c>
      <c r="E34" s="16" t="s">
        <v>18</v>
      </c>
      <c r="G34" s="88"/>
      <c r="H34" s="88"/>
      <c r="I34" s="88"/>
    </row>
    <row r="35" spans="1:9" ht="13.5" thickBot="1">
      <c r="A35" s="39" t="s">
        <v>23</v>
      </c>
      <c r="B35" s="40">
        <v>5000</v>
      </c>
      <c r="C35" s="199">
        <f>'rozpočet včetně kapitoly EP'!C37</f>
        <v>2625</v>
      </c>
      <c r="D35" s="17" t="s">
        <v>18</v>
      </c>
      <c r="E35" s="16" t="s">
        <v>18</v>
      </c>
      <c r="G35" s="88"/>
      <c r="H35" s="88"/>
      <c r="I35" s="88"/>
    </row>
    <row r="36" spans="1:9" ht="23.25" customHeight="1" thickBot="1">
      <c r="A36" s="9" t="s">
        <v>61</v>
      </c>
      <c r="B36" s="23">
        <f>SUM(B17+B18+B19+B20+B21+B22+B23+B24+B25+B26+B27+B28+B29+B30+B31+B32)</f>
        <v>3549418</v>
      </c>
      <c r="C36" s="23">
        <f>SUM(C17+C18+C19+C20+C21+C22+C23+C24+C25+C26+C27+C28+C29+C30+C31+C32)</f>
        <v>4773971</v>
      </c>
      <c r="D36" s="23">
        <f>SUM(D17+D18+D19+D20+D21+D22+D23+D24+D25+D26+D27+D28+D29+D30+D31)</f>
        <v>3513486</v>
      </c>
      <c r="E36" s="24">
        <f>D36/C36*100</f>
        <v>73.59671853892704</v>
      </c>
      <c r="G36" s="88"/>
      <c r="H36" s="88"/>
      <c r="I36" s="88"/>
    </row>
    <row r="37" spans="2:9" ht="13.5" thickBot="1">
      <c r="B37" s="1"/>
      <c r="C37" s="1"/>
      <c r="D37" s="1"/>
      <c r="G37" s="88"/>
      <c r="H37" s="88"/>
      <c r="I37" s="88"/>
    </row>
    <row r="38" spans="1:9" ht="20.25" customHeight="1" thickBot="1">
      <c r="A38" s="95" t="s">
        <v>62</v>
      </c>
      <c r="B38" s="96">
        <v>24400</v>
      </c>
      <c r="C38" s="96">
        <f>financování!C33</f>
        <v>570084</v>
      </c>
      <c r="D38" s="101">
        <f>financování!D33</f>
        <v>570074</v>
      </c>
      <c r="E38" s="24">
        <f>D38/C38*100</f>
        <v>99.99824587253808</v>
      </c>
      <c r="G38" s="90"/>
      <c r="H38" s="90"/>
      <c r="I38" s="90"/>
    </row>
    <row r="39" spans="1:9" ht="12.75" customHeight="1" thickBot="1">
      <c r="A39" s="84"/>
      <c r="B39" s="91"/>
      <c r="C39" s="91"/>
      <c r="D39" s="202"/>
      <c r="E39" s="203"/>
      <c r="G39" s="90"/>
      <c r="H39" s="90"/>
      <c r="I39" s="90"/>
    </row>
    <row r="40" spans="1:9" ht="20.25" customHeight="1" thickBot="1">
      <c r="A40" s="7" t="s">
        <v>1</v>
      </c>
      <c r="B40" s="25">
        <f>SUM(B38+B36)</f>
        <v>3573818</v>
      </c>
      <c r="C40" s="25">
        <f>SUM(C38+C36)</f>
        <v>5344055</v>
      </c>
      <c r="D40" s="25">
        <f>SUM(D38+D36)</f>
        <v>4083560</v>
      </c>
      <c r="E40" s="210">
        <f>D40/C40*100</f>
        <v>76.4131357181017</v>
      </c>
      <c r="G40" s="90"/>
      <c r="H40" s="90"/>
      <c r="I40" s="90"/>
    </row>
    <row r="41" spans="7:9" ht="20.25" customHeight="1" thickBot="1">
      <c r="G41" s="13"/>
      <c r="H41" s="13"/>
      <c r="I41" s="13"/>
    </row>
    <row r="42" spans="1:9" ht="19.5" customHeight="1" thickBot="1">
      <c r="A42" s="7" t="s">
        <v>2</v>
      </c>
      <c r="B42" s="25">
        <f>B14-B40</f>
        <v>0</v>
      </c>
      <c r="C42" s="25">
        <f>C14-C40</f>
        <v>0</v>
      </c>
      <c r="D42" s="25">
        <f>D14-D40</f>
        <v>729912</v>
      </c>
      <c r="E42" s="27" t="s">
        <v>18</v>
      </c>
      <c r="G42" s="90"/>
      <c r="H42" s="90"/>
      <c r="I42" s="90"/>
    </row>
    <row r="43" spans="1:9" ht="12.75" customHeight="1">
      <c r="A43" s="31"/>
      <c r="B43" s="32"/>
      <c r="C43" s="32"/>
      <c r="D43" s="32"/>
      <c r="E43" s="33"/>
      <c r="G43" s="90"/>
      <c r="H43" s="90"/>
      <c r="I43" s="90"/>
    </row>
    <row r="44" spans="1:9" ht="12.75">
      <c r="A44" t="s">
        <v>117</v>
      </c>
      <c r="G44" s="90"/>
      <c r="H44" s="88"/>
      <c r="I44" s="90"/>
    </row>
    <row r="45" spans="7:9" ht="12.75">
      <c r="G45" s="90"/>
      <c r="H45" s="88"/>
      <c r="I45" s="90"/>
    </row>
    <row r="46" spans="7:9" ht="12.75">
      <c r="G46" s="90"/>
      <c r="H46" s="88"/>
      <c r="I46" s="90"/>
    </row>
    <row r="47" spans="7:9" ht="12.75">
      <c r="G47" s="90"/>
      <c r="H47" s="88"/>
      <c r="I47" s="90"/>
    </row>
    <row r="48" spans="1:9" ht="12.75" customHeight="1">
      <c r="A48" s="107"/>
      <c r="B48" s="108"/>
      <c r="C48" s="108"/>
      <c r="D48" s="106"/>
      <c r="G48" s="89"/>
      <c r="H48" s="89"/>
      <c r="I48" s="89"/>
    </row>
    <row r="49" spans="1:9" ht="12.75" customHeight="1">
      <c r="A49" s="31"/>
      <c r="B49" s="31"/>
      <c r="C49" s="31"/>
      <c r="D49" s="106"/>
      <c r="G49" s="13"/>
      <c r="H49" s="13"/>
      <c r="I49" s="13"/>
    </row>
    <row r="50" spans="1:9" ht="12.75">
      <c r="A50" s="110"/>
      <c r="B50" s="110"/>
      <c r="C50" s="110"/>
      <c r="D50" s="110"/>
      <c r="G50" s="90"/>
      <c r="H50" s="90"/>
      <c r="I50" s="90"/>
    </row>
    <row r="51" spans="1:9" ht="12.75">
      <c r="A51" s="110"/>
      <c r="B51" s="110"/>
      <c r="C51" s="110"/>
      <c r="D51" s="12"/>
      <c r="E51" s="13"/>
      <c r="G51" s="90"/>
      <c r="H51" s="88"/>
      <c r="I51" s="90"/>
    </row>
    <row r="52" spans="1:9" ht="12.75">
      <c r="A52" s="110"/>
      <c r="B52" s="110"/>
      <c r="C52" s="110"/>
      <c r="D52" s="111"/>
      <c r="G52" s="89"/>
      <c r="H52" s="89"/>
      <c r="I52" s="89"/>
    </row>
    <row r="53" spans="1:9" ht="12.75">
      <c r="A53" s="110"/>
      <c r="B53" s="110"/>
      <c r="C53" s="110"/>
      <c r="D53" s="112"/>
      <c r="G53" s="13"/>
      <c r="H53" s="13"/>
      <c r="I53" s="13"/>
    </row>
    <row r="54" spans="1:9" ht="12.75">
      <c r="A54" s="110"/>
      <c r="B54" s="110"/>
      <c r="C54" s="110"/>
      <c r="D54" s="110"/>
      <c r="G54" s="13"/>
      <c r="H54" s="13"/>
      <c r="I54" s="13"/>
    </row>
    <row r="55" spans="7:9" ht="12.75">
      <c r="G55" s="13"/>
      <c r="H55" s="13"/>
      <c r="I55" s="13"/>
    </row>
    <row r="56" spans="7:9" ht="12.75">
      <c r="G56" s="13"/>
      <c r="H56" s="13"/>
      <c r="I56" s="13"/>
    </row>
    <row r="57" spans="7:9" ht="12.75">
      <c r="G57" s="13"/>
      <c r="H57" s="13"/>
      <c r="I57" s="13"/>
    </row>
    <row r="58" spans="7:9" ht="12.75">
      <c r="G58" s="13"/>
      <c r="H58" s="13"/>
      <c r="I58" s="13"/>
    </row>
  </sheetData>
  <sheetProtection/>
  <mergeCells count="2">
    <mergeCell ref="A3:E3"/>
    <mergeCell ref="A2:E2"/>
  </mergeCells>
  <printOptions/>
  <pageMargins left="0.75" right="0.75" top="1" bottom="1" header="0.4921259845" footer="0.4921259845"/>
  <pageSetup horizontalDpi="600" verticalDpi="600" orientation="portrait" paperSize="9" scale="9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8.00390625" style="0" customWidth="1"/>
    <col min="2" max="4" width="15.00390625" style="0" customWidth="1"/>
    <col min="5" max="5" width="12.625" style="0" customWidth="1"/>
  </cols>
  <sheetData>
    <row r="1" spans="1:5" ht="24.75" customHeight="1">
      <c r="A1" s="239" t="s">
        <v>118</v>
      </c>
      <c r="B1" s="239"/>
      <c r="C1" s="239"/>
      <c r="D1" s="239"/>
      <c r="E1" s="239"/>
    </row>
    <row r="2" ht="15">
      <c r="A2" s="80" t="s">
        <v>57</v>
      </c>
    </row>
    <row r="3" spans="1:5" ht="25.5">
      <c r="A3" s="63" t="s">
        <v>41</v>
      </c>
      <c r="B3" s="64" t="s">
        <v>40</v>
      </c>
      <c r="C3" s="64" t="s">
        <v>30</v>
      </c>
      <c r="D3" s="64" t="s">
        <v>3</v>
      </c>
      <c r="E3" s="64" t="s">
        <v>24</v>
      </c>
    </row>
    <row r="4" spans="1:5" ht="33.75" customHeight="1">
      <c r="A4" s="66" t="s">
        <v>42</v>
      </c>
      <c r="B4" s="17">
        <v>18000</v>
      </c>
      <c r="C4" s="17">
        <v>18000</v>
      </c>
      <c r="D4" s="17">
        <v>2650</v>
      </c>
      <c r="E4" s="17">
        <f aca="true" t="shared" si="0" ref="E4:E13">D4*100/C4</f>
        <v>14.722222222222221</v>
      </c>
    </row>
    <row r="5" spans="1:5" ht="12.75">
      <c r="A5" s="66" t="s">
        <v>127</v>
      </c>
      <c r="B5" s="17">
        <v>7500</v>
      </c>
      <c r="C5" s="17">
        <v>7500</v>
      </c>
      <c r="D5" s="17">
        <v>0</v>
      </c>
      <c r="E5" s="17">
        <f t="shared" si="0"/>
        <v>0</v>
      </c>
    </row>
    <row r="6" spans="1:5" ht="24.75" customHeight="1">
      <c r="A6" s="66" t="s">
        <v>43</v>
      </c>
      <c r="B6" s="17">
        <v>0</v>
      </c>
      <c r="C6" s="17">
        <v>25199</v>
      </c>
      <c r="D6" s="17">
        <v>0</v>
      </c>
      <c r="E6" s="17">
        <f t="shared" si="0"/>
        <v>0</v>
      </c>
    </row>
    <row r="7" spans="1:5" ht="25.5" customHeight="1">
      <c r="A7" s="66" t="s">
        <v>128</v>
      </c>
      <c r="B7" s="17">
        <v>0</v>
      </c>
      <c r="C7" s="17">
        <v>1192</v>
      </c>
      <c r="D7" s="17">
        <v>0</v>
      </c>
      <c r="E7" s="17">
        <f t="shared" si="0"/>
        <v>0</v>
      </c>
    </row>
    <row r="8" spans="1:5" ht="12.75">
      <c r="A8" s="66" t="s">
        <v>129</v>
      </c>
      <c r="B8" s="17">
        <v>0</v>
      </c>
      <c r="C8" s="17">
        <v>530150</v>
      </c>
      <c r="D8" s="17">
        <v>530150</v>
      </c>
      <c r="E8" s="17">
        <f t="shared" si="0"/>
        <v>100</v>
      </c>
    </row>
    <row r="9" spans="1:5" ht="25.5" customHeight="1">
      <c r="A9" s="66" t="s">
        <v>154</v>
      </c>
      <c r="B9" s="17">
        <v>0</v>
      </c>
      <c r="C9" s="17">
        <v>2300</v>
      </c>
      <c r="D9" s="17">
        <v>0</v>
      </c>
      <c r="E9" s="17">
        <f t="shared" si="0"/>
        <v>0</v>
      </c>
    </row>
    <row r="10" spans="1:5" ht="12.75">
      <c r="A10" s="66" t="s">
        <v>119</v>
      </c>
      <c r="B10" s="17">
        <v>0</v>
      </c>
      <c r="C10" s="17">
        <v>51000</v>
      </c>
      <c r="D10" s="17">
        <v>0</v>
      </c>
      <c r="E10" s="17">
        <f t="shared" si="0"/>
        <v>0</v>
      </c>
    </row>
    <row r="11" spans="1:5" ht="12.75">
      <c r="A11" s="66" t="s">
        <v>148</v>
      </c>
      <c r="B11" s="17">
        <v>0</v>
      </c>
      <c r="C11" s="17">
        <v>2319</v>
      </c>
      <c r="D11" s="17">
        <v>0</v>
      </c>
      <c r="E11" s="17">
        <f t="shared" si="0"/>
        <v>0</v>
      </c>
    </row>
    <row r="12" spans="1:5" ht="40.5" customHeight="1">
      <c r="A12" s="66" t="s">
        <v>155</v>
      </c>
      <c r="B12" s="17">
        <v>0</v>
      </c>
      <c r="C12" s="17">
        <v>83800</v>
      </c>
      <c r="D12" s="17">
        <v>0</v>
      </c>
      <c r="E12" s="17">
        <f t="shared" si="0"/>
        <v>0</v>
      </c>
    </row>
    <row r="13" spans="1:5" ht="27.75" customHeight="1">
      <c r="A13" s="72" t="s">
        <v>45</v>
      </c>
      <c r="B13" s="77">
        <f>SUM(B4:B12)</f>
        <v>25500</v>
      </c>
      <c r="C13" s="77">
        <f>SUM(C4:C12)</f>
        <v>721460</v>
      </c>
      <c r="D13" s="77">
        <f>SUM(D4:D12)</f>
        <v>532800</v>
      </c>
      <c r="E13" s="77">
        <f t="shared" si="0"/>
        <v>73.85024810800321</v>
      </c>
    </row>
    <row r="15" spans="1:5" ht="25.5">
      <c r="A15" s="63" t="s">
        <v>44</v>
      </c>
      <c r="B15" s="64" t="s">
        <v>40</v>
      </c>
      <c r="C15" s="64" t="s">
        <v>30</v>
      </c>
      <c r="D15" s="64" t="s">
        <v>3</v>
      </c>
      <c r="E15" s="64" t="s">
        <v>24</v>
      </c>
    </row>
    <row r="16" spans="1:5" ht="25.5" customHeight="1">
      <c r="A16" s="66" t="s">
        <v>123</v>
      </c>
      <c r="B16" s="17">
        <v>0</v>
      </c>
      <c r="C16" s="17">
        <v>638028</v>
      </c>
      <c r="D16" s="17">
        <v>564897</v>
      </c>
      <c r="E16" s="17">
        <f aca="true" t="shared" si="1" ref="E16:E22">D16*100/C16</f>
        <v>88.53796385111625</v>
      </c>
    </row>
    <row r="17" spans="1:5" ht="12.75">
      <c r="A17" s="65" t="s">
        <v>47</v>
      </c>
      <c r="B17" s="17">
        <v>35166.7</v>
      </c>
      <c r="C17" s="17">
        <v>228291.9</v>
      </c>
      <c r="D17" s="17">
        <v>228292</v>
      </c>
      <c r="E17" s="17">
        <f t="shared" si="1"/>
        <v>100.00004380356903</v>
      </c>
    </row>
    <row r="18" spans="1:5" ht="12.75">
      <c r="A18" s="65" t="s">
        <v>48</v>
      </c>
      <c r="B18" s="17">
        <v>989895.3</v>
      </c>
      <c r="C18" s="17">
        <v>719517</v>
      </c>
      <c r="D18" s="17">
        <v>196711</v>
      </c>
      <c r="E18" s="17">
        <f t="shared" si="1"/>
        <v>27.33931234425316</v>
      </c>
    </row>
    <row r="19" spans="1:5" ht="25.5" customHeight="1">
      <c r="A19" s="65" t="s">
        <v>116</v>
      </c>
      <c r="B19" s="17">
        <v>0</v>
      </c>
      <c r="C19" s="17">
        <v>165161</v>
      </c>
      <c r="D19" s="17">
        <v>165161</v>
      </c>
      <c r="E19" s="17">
        <f t="shared" si="1"/>
        <v>100</v>
      </c>
    </row>
    <row r="20" spans="1:5" ht="40.5" customHeight="1">
      <c r="A20" s="66" t="s">
        <v>156</v>
      </c>
      <c r="B20" s="17">
        <v>0</v>
      </c>
      <c r="C20" s="17">
        <v>41200</v>
      </c>
      <c r="D20" s="17">
        <v>135</v>
      </c>
      <c r="E20" s="17">
        <f t="shared" si="1"/>
        <v>0.3276699029126214</v>
      </c>
    </row>
    <row r="21" spans="1:5" ht="31.5" customHeight="1">
      <c r="A21" s="66" t="s">
        <v>152</v>
      </c>
      <c r="B21" s="17">
        <v>0</v>
      </c>
      <c r="C21" s="17">
        <v>8660</v>
      </c>
      <c r="D21" s="17">
        <v>8660</v>
      </c>
      <c r="E21" s="17">
        <f t="shared" si="1"/>
        <v>100</v>
      </c>
    </row>
    <row r="22" spans="1:5" ht="12.75">
      <c r="A22" s="73" t="s">
        <v>46</v>
      </c>
      <c r="B22" s="77">
        <f>SUM(B16:B21)</f>
        <v>1025062</v>
      </c>
      <c r="C22" s="77">
        <f>SUM(C16:C21)</f>
        <v>1800857.9</v>
      </c>
      <c r="D22" s="77">
        <f>SUM(D16:D21)</f>
        <v>1163856</v>
      </c>
      <c r="E22" s="77">
        <f t="shared" si="1"/>
        <v>64.62786430844989</v>
      </c>
    </row>
    <row r="23" spans="2:5" ht="13.5" thickBot="1">
      <c r="B23" s="61"/>
      <c r="C23" s="61"/>
      <c r="D23" s="61"/>
      <c r="E23" s="61"/>
    </row>
    <row r="24" spans="1:5" ht="25.5" customHeight="1" thickBot="1">
      <c r="A24" s="45" t="s">
        <v>53</v>
      </c>
      <c r="B24" s="78">
        <f>B13+B22</f>
        <v>1050562</v>
      </c>
      <c r="C24" s="78">
        <f>SUM(C22+C13)</f>
        <v>2522317.9</v>
      </c>
      <c r="D24" s="78">
        <f>SUM(D22+D13)</f>
        <v>1696656</v>
      </c>
      <c r="E24" s="79">
        <f>D24/C24*100</f>
        <v>67.26574790592416</v>
      </c>
    </row>
    <row r="25" spans="1:5" ht="18" customHeight="1">
      <c r="A25" s="74"/>
      <c r="B25" s="75"/>
      <c r="C25" s="75"/>
      <c r="D25" s="75"/>
      <c r="E25" s="76"/>
    </row>
    <row r="26" spans="1:5" ht="15">
      <c r="A26" s="80" t="s">
        <v>62</v>
      </c>
      <c r="E26" s="22" t="s">
        <v>31</v>
      </c>
    </row>
    <row r="27" spans="1:5" ht="12.75">
      <c r="A27" s="240" t="s">
        <v>49</v>
      </c>
      <c r="B27" s="235" t="s">
        <v>50</v>
      </c>
      <c r="C27" s="235" t="s">
        <v>51</v>
      </c>
      <c r="D27" s="237" t="s">
        <v>3</v>
      </c>
      <c r="E27" s="235" t="s">
        <v>24</v>
      </c>
    </row>
    <row r="28" spans="1:5" ht="12.75">
      <c r="A28" s="241"/>
      <c r="B28" s="236"/>
      <c r="C28" s="236"/>
      <c r="D28" s="238"/>
      <c r="E28" s="236"/>
    </row>
    <row r="29" spans="1:5" ht="25.5" customHeight="1">
      <c r="A29" s="65" t="s">
        <v>52</v>
      </c>
      <c r="B29" s="28">
        <v>24400</v>
      </c>
      <c r="C29" s="28">
        <v>24400</v>
      </c>
      <c r="D29" s="29">
        <v>24390</v>
      </c>
      <c r="E29" s="28">
        <f>D29*100/C29</f>
        <v>99.95901639344262</v>
      </c>
    </row>
    <row r="30" spans="1:5" ht="25.5" customHeight="1">
      <c r="A30" s="65" t="s">
        <v>120</v>
      </c>
      <c r="B30" s="28">
        <v>0</v>
      </c>
      <c r="C30" s="28">
        <v>7000</v>
      </c>
      <c r="D30" s="29">
        <v>7000</v>
      </c>
      <c r="E30" s="28">
        <f>D30*100/C30</f>
        <v>100</v>
      </c>
    </row>
    <row r="31" spans="1:5" ht="25.5" customHeight="1">
      <c r="A31" s="65" t="s">
        <v>121</v>
      </c>
      <c r="B31" s="28">
        <v>0</v>
      </c>
      <c r="C31" s="28">
        <v>530024</v>
      </c>
      <c r="D31" s="29">
        <v>530024</v>
      </c>
      <c r="E31" s="28">
        <f>D31*100/C31</f>
        <v>100</v>
      </c>
    </row>
    <row r="32" spans="1:5" ht="30" customHeight="1">
      <c r="A32" s="66" t="s">
        <v>152</v>
      </c>
      <c r="B32" s="28">
        <v>0</v>
      </c>
      <c r="C32" s="28">
        <v>8660</v>
      </c>
      <c r="D32" s="29">
        <v>8660</v>
      </c>
      <c r="E32" s="28">
        <f>D32*100/C32</f>
        <v>100</v>
      </c>
    </row>
    <row r="33" spans="1:5" ht="25.5" customHeight="1">
      <c r="A33" s="72" t="s">
        <v>54</v>
      </c>
      <c r="B33" s="77">
        <f>SUM(B29:B30)</f>
        <v>24400</v>
      </c>
      <c r="C33" s="77">
        <f>SUM(C29:C32)</f>
        <v>570084</v>
      </c>
      <c r="D33" s="77">
        <f>SUM(D29:D32)</f>
        <v>570074</v>
      </c>
      <c r="E33" s="77">
        <f>D33*100/C33</f>
        <v>99.99824587253808</v>
      </c>
    </row>
    <row r="34" spans="1:5" ht="12.75">
      <c r="A34" s="224"/>
      <c r="B34" s="225"/>
      <c r="C34" s="225"/>
      <c r="D34" s="225"/>
      <c r="E34" s="225"/>
    </row>
    <row r="35" spans="1:5" ht="25.5">
      <c r="A35" s="63" t="s">
        <v>65</v>
      </c>
      <c r="B35" s="64" t="s">
        <v>40</v>
      </c>
      <c r="C35" s="64" t="s">
        <v>35</v>
      </c>
      <c r="D35" s="64" t="s">
        <v>36</v>
      </c>
      <c r="E35" s="64" t="s">
        <v>24</v>
      </c>
    </row>
    <row r="36" spans="1:5" ht="12.75">
      <c r="A36" s="65" t="s">
        <v>122</v>
      </c>
      <c r="B36" s="17">
        <v>0</v>
      </c>
      <c r="C36" s="17">
        <v>643045</v>
      </c>
      <c r="D36" s="17">
        <v>569885</v>
      </c>
      <c r="E36" s="17">
        <f>D36*100/C36</f>
        <v>88.62288020278518</v>
      </c>
    </row>
    <row r="37" spans="1:5" ht="12.75">
      <c r="A37" s="65" t="s">
        <v>114</v>
      </c>
      <c r="B37" s="17">
        <v>0</v>
      </c>
      <c r="C37" s="17">
        <v>660642</v>
      </c>
      <c r="D37" s="17">
        <v>660642</v>
      </c>
      <c r="E37" s="17">
        <f>D37*100/C37</f>
        <v>100</v>
      </c>
    </row>
    <row r="38" spans="1:5" ht="12.75">
      <c r="A38" s="65" t="s">
        <v>115</v>
      </c>
      <c r="B38" s="17">
        <v>0</v>
      </c>
      <c r="C38" s="17">
        <v>192990</v>
      </c>
      <c r="D38" s="17">
        <v>192990</v>
      </c>
      <c r="E38" s="17">
        <f>D38*100/C38</f>
        <v>100</v>
      </c>
    </row>
    <row r="39" spans="1:5" ht="27.75" customHeight="1">
      <c r="A39" s="73" t="s">
        <v>66</v>
      </c>
      <c r="B39" s="77">
        <f>SUM(B36:B38)</f>
        <v>0</v>
      </c>
      <c r="C39" s="77">
        <f>SUM(C36:C38)</f>
        <v>1496677</v>
      </c>
      <c r="D39" s="77">
        <f>SUM(D36:D38)</f>
        <v>1423517</v>
      </c>
      <c r="E39" s="77">
        <f>D39*100/C39</f>
        <v>95.11183775791304</v>
      </c>
    </row>
    <row r="40" spans="2:5" ht="13.5" thickBot="1">
      <c r="B40" s="61"/>
      <c r="C40" s="61"/>
      <c r="D40" s="61"/>
      <c r="E40" s="61"/>
    </row>
    <row r="41" spans="1:5" ht="27.75" customHeight="1" thickBot="1">
      <c r="A41" s="45" t="s">
        <v>56</v>
      </c>
      <c r="B41" s="78">
        <f>SUM(B39+B33)</f>
        <v>24400</v>
      </c>
      <c r="C41" s="78">
        <f>SUM(C39+C33)</f>
        <v>2066761</v>
      </c>
      <c r="D41" s="78">
        <f>SUM(D39+D33)</f>
        <v>1993591</v>
      </c>
      <c r="E41" s="79">
        <f>D41/C41*100</f>
        <v>96.4596777276134</v>
      </c>
    </row>
    <row r="42" ht="13.5" thickBot="1"/>
    <row r="43" spans="1:5" ht="22.5" customHeight="1" thickBot="1">
      <c r="A43" s="45" t="s">
        <v>55</v>
      </c>
      <c r="B43" s="78">
        <f>B24-B41</f>
        <v>1026162</v>
      </c>
      <c r="C43" s="78">
        <f>C24-C41</f>
        <v>455556.8999999999</v>
      </c>
      <c r="D43" s="78">
        <f>D24-D41</f>
        <v>-296935</v>
      </c>
      <c r="E43" s="79" t="s">
        <v>18</v>
      </c>
    </row>
  </sheetData>
  <sheetProtection/>
  <mergeCells count="6">
    <mergeCell ref="C27:C28"/>
    <mergeCell ref="D27:D28"/>
    <mergeCell ref="A1:E1"/>
    <mergeCell ref="E27:E28"/>
    <mergeCell ref="A27:A28"/>
    <mergeCell ref="B27:B28"/>
  </mergeCells>
  <printOptions/>
  <pageMargins left="0.75" right="0.75" top="1" bottom="1" header="0.4921259845" footer="0.4921259845"/>
  <pageSetup fitToHeight="1" fitToWidth="1" horizontalDpi="600" verticalDpi="600" orientation="portrait" paperSize="9" scale="6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6"/>
  <sheetViews>
    <sheetView showGridLines="0" zoomScalePageLayoutView="0" workbookViewId="0" topLeftCell="C10">
      <selection activeCell="B3" sqref="B3:S3"/>
    </sheetView>
  </sheetViews>
  <sheetFormatPr defaultColWidth="9.00390625" defaultRowHeight="12.75"/>
  <cols>
    <col min="1" max="1" width="2.75390625" style="212" customWidth="1"/>
    <col min="2" max="2" width="20.25390625" style="212" customWidth="1"/>
    <col min="3" max="3" width="5.375" style="212" customWidth="1"/>
    <col min="4" max="15" width="8.125" style="212" customWidth="1"/>
    <col min="16" max="16" width="10.875" style="212" customWidth="1"/>
    <col min="17" max="18" width="9.375" style="212" customWidth="1"/>
    <col min="19" max="19" width="4.00390625" style="212" customWidth="1"/>
    <col min="20" max="16384" width="9.125" style="212" customWidth="1"/>
  </cols>
  <sheetData>
    <row r="1" spans="1:19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9" ht="18" customHeight="1">
      <c r="A2" s="211"/>
      <c r="B2" s="245" t="s">
        <v>124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>
      <c r="A3" s="211"/>
      <c r="B3" s="247" t="s">
        <v>125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9" ht="13.5" customHeight="1">
      <c r="A4" s="211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11"/>
    </row>
    <row r="5" spans="1:19" ht="6.75" customHeight="1" thickBot="1">
      <c r="A5" s="211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1"/>
    </row>
    <row r="6" spans="1:19" ht="23.25" thickBot="1">
      <c r="A6" s="211"/>
      <c r="B6" s="214">
        <v>2010</v>
      </c>
      <c r="C6" s="215"/>
      <c r="D6" s="216" t="s">
        <v>67</v>
      </c>
      <c r="E6" s="216" t="s">
        <v>68</v>
      </c>
      <c r="F6" s="216" t="s">
        <v>69</v>
      </c>
      <c r="G6" s="216" t="s">
        <v>70</v>
      </c>
      <c r="H6" s="216" t="s">
        <v>71</v>
      </c>
      <c r="I6" s="216" t="s">
        <v>72</v>
      </c>
      <c r="J6" s="216" t="s">
        <v>73</v>
      </c>
      <c r="K6" s="216" t="s">
        <v>74</v>
      </c>
      <c r="L6" s="216" t="s">
        <v>75</v>
      </c>
      <c r="M6" s="216" t="s">
        <v>76</v>
      </c>
      <c r="N6" s="216" t="s">
        <v>77</v>
      </c>
      <c r="O6" s="216" t="s">
        <v>78</v>
      </c>
      <c r="P6" s="216" t="s">
        <v>79</v>
      </c>
      <c r="Q6" s="216" t="s">
        <v>82</v>
      </c>
      <c r="R6" s="216" t="s">
        <v>80</v>
      </c>
      <c r="S6" s="211"/>
    </row>
    <row r="7" spans="1:19" ht="34.5" thickBot="1">
      <c r="A7" s="211"/>
      <c r="B7" s="217" t="s">
        <v>135</v>
      </c>
      <c r="C7" s="218">
        <v>1111</v>
      </c>
      <c r="D7" s="219">
        <v>97263.956</v>
      </c>
      <c r="E7" s="219">
        <v>57156.679</v>
      </c>
      <c r="F7" s="219">
        <v>47764.191</v>
      </c>
      <c r="G7" s="219">
        <v>40646.164</v>
      </c>
      <c r="H7" s="219">
        <v>47076.338</v>
      </c>
      <c r="I7" s="219">
        <v>61469.048</v>
      </c>
      <c r="J7" s="219">
        <v>63983.664</v>
      </c>
      <c r="K7" s="219">
        <v>60338.485</v>
      </c>
      <c r="L7" s="219">
        <v>64874.283</v>
      </c>
      <c r="M7" s="219">
        <v>61666.204</v>
      </c>
      <c r="N7" s="219">
        <v>0</v>
      </c>
      <c r="O7" s="219">
        <v>0</v>
      </c>
      <c r="P7" s="219">
        <v>602239.012</v>
      </c>
      <c r="Q7" s="219">
        <v>650000</v>
      </c>
      <c r="R7" s="220">
        <v>92.7</v>
      </c>
      <c r="S7" s="211"/>
    </row>
    <row r="8" spans="1:19" ht="34.5" thickBot="1">
      <c r="A8" s="211"/>
      <c r="B8" s="217" t="s">
        <v>136</v>
      </c>
      <c r="C8" s="218">
        <v>1112</v>
      </c>
      <c r="D8" s="219">
        <v>4505.817</v>
      </c>
      <c r="E8" s="219">
        <v>822.916</v>
      </c>
      <c r="F8" s="219">
        <v>7198.058</v>
      </c>
      <c r="G8" s="219">
        <v>0</v>
      </c>
      <c r="H8" s="219">
        <v>0</v>
      </c>
      <c r="I8" s="219">
        <v>0</v>
      </c>
      <c r="J8" s="219">
        <v>14014.798</v>
      </c>
      <c r="K8" s="219">
        <v>0</v>
      </c>
      <c r="L8" s="219">
        <v>3935.941</v>
      </c>
      <c r="M8" s="219">
        <v>1946.027</v>
      </c>
      <c r="N8" s="219">
        <v>0</v>
      </c>
      <c r="O8" s="219">
        <v>0</v>
      </c>
      <c r="P8" s="219">
        <v>32423.557</v>
      </c>
      <c r="Q8" s="219">
        <v>35000</v>
      </c>
      <c r="R8" s="220">
        <v>92.6</v>
      </c>
      <c r="S8" s="211"/>
    </row>
    <row r="9" spans="1:19" ht="34.5" thickBot="1">
      <c r="A9" s="211"/>
      <c r="B9" s="217" t="s">
        <v>137</v>
      </c>
      <c r="C9" s="218">
        <v>1113</v>
      </c>
      <c r="D9" s="219">
        <v>6121.146</v>
      </c>
      <c r="E9" s="219">
        <v>5990.084</v>
      </c>
      <c r="F9" s="219">
        <v>3889.598</v>
      </c>
      <c r="G9" s="219">
        <v>4273.286</v>
      </c>
      <c r="H9" s="219">
        <v>5529.112</v>
      </c>
      <c r="I9" s="219">
        <v>4976.49</v>
      </c>
      <c r="J9" s="219">
        <v>6082.762</v>
      </c>
      <c r="K9" s="219">
        <v>7032.294</v>
      </c>
      <c r="L9" s="219">
        <v>6880.95</v>
      </c>
      <c r="M9" s="219">
        <v>5492.07</v>
      </c>
      <c r="N9" s="219">
        <v>0</v>
      </c>
      <c r="O9" s="219">
        <v>0</v>
      </c>
      <c r="P9" s="219">
        <v>56267.792</v>
      </c>
      <c r="Q9" s="219">
        <v>50000</v>
      </c>
      <c r="R9" s="220">
        <v>112.5</v>
      </c>
      <c r="S9" s="211"/>
    </row>
    <row r="10" spans="1:19" ht="23.25" thickBot="1">
      <c r="A10" s="211"/>
      <c r="B10" s="217" t="s">
        <v>138</v>
      </c>
      <c r="C10" s="218">
        <v>1121</v>
      </c>
      <c r="D10" s="219">
        <v>121950.754</v>
      </c>
      <c r="E10" s="219">
        <v>5557.53</v>
      </c>
      <c r="F10" s="219">
        <v>158841.926</v>
      </c>
      <c r="G10" s="219">
        <v>38230.493</v>
      </c>
      <c r="H10" s="219">
        <v>0</v>
      </c>
      <c r="I10" s="219">
        <v>152936.434</v>
      </c>
      <c r="J10" s="219">
        <v>169600.564</v>
      </c>
      <c r="K10" s="219">
        <v>0</v>
      </c>
      <c r="L10" s="219">
        <v>102620.288</v>
      </c>
      <c r="M10" s="219">
        <v>14688.784</v>
      </c>
      <c r="N10" s="219">
        <v>0</v>
      </c>
      <c r="O10" s="219">
        <v>0</v>
      </c>
      <c r="P10" s="219">
        <v>764426.773</v>
      </c>
      <c r="Q10" s="219">
        <v>740000</v>
      </c>
      <c r="R10" s="220">
        <v>103.3</v>
      </c>
      <c r="S10" s="211"/>
    </row>
    <row r="11" spans="1:19" ht="13.5" thickBot="1">
      <c r="A11" s="211"/>
      <c r="B11" s="217" t="s">
        <v>139</v>
      </c>
      <c r="C11" s="218">
        <v>1211</v>
      </c>
      <c r="D11" s="219">
        <v>137491.5</v>
      </c>
      <c r="E11" s="219">
        <v>270208.989</v>
      </c>
      <c r="F11" s="219">
        <v>12167.72</v>
      </c>
      <c r="G11" s="219">
        <v>114778.328</v>
      </c>
      <c r="H11" s="219">
        <v>238685.966</v>
      </c>
      <c r="I11" s="219">
        <v>51315.994</v>
      </c>
      <c r="J11" s="219">
        <v>136867.002</v>
      </c>
      <c r="K11" s="219">
        <v>275787.85</v>
      </c>
      <c r="L11" s="219">
        <v>51932.249</v>
      </c>
      <c r="M11" s="219">
        <v>135223.521</v>
      </c>
      <c r="N11" s="219">
        <v>0</v>
      </c>
      <c r="O11" s="219">
        <v>0</v>
      </c>
      <c r="P11" s="219">
        <v>1424459.119</v>
      </c>
      <c r="Q11" s="219">
        <v>1663067</v>
      </c>
      <c r="R11" s="220">
        <v>85.7</v>
      </c>
      <c r="S11" s="211"/>
    </row>
    <row r="12" spans="1:19" ht="13.5" thickBot="1">
      <c r="A12" s="211"/>
      <c r="B12" s="242" t="s">
        <v>81</v>
      </c>
      <c r="C12" s="242"/>
      <c r="D12" s="221">
        <v>367333.173</v>
      </c>
      <c r="E12" s="221">
        <v>339736.198</v>
      </c>
      <c r="F12" s="221">
        <v>229861.493</v>
      </c>
      <c r="G12" s="221">
        <v>197928.271</v>
      </c>
      <c r="H12" s="221">
        <v>291291.416</v>
      </c>
      <c r="I12" s="221">
        <v>270697.966</v>
      </c>
      <c r="J12" s="221">
        <v>390548.79</v>
      </c>
      <c r="K12" s="221">
        <v>343158.629</v>
      </c>
      <c r="L12" s="221">
        <v>230243.711</v>
      </c>
      <c r="M12" s="221">
        <v>219016.606</v>
      </c>
      <c r="N12" s="221">
        <v>0</v>
      </c>
      <c r="O12" s="221">
        <v>0</v>
      </c>
      <c r="P12" s="221">
        <v>2879816.253</v>
      </c>
      <c r="Q12" s="221">
        <v>3138067</v>
      </c>
      <c r="R12" s="222">
        <v>91.8</v>
      </c>
      <c r="S12" s="211"/>
    </row>
    <row r="13" spans="1:19" ht="12.75">
      <c r="A13" s="211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11"/>
    </row>
    <row r="14" spans="1:19" ht="3" customHeight="1">
      <c r="A14" s="211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1"/>
    </row>
    <row r="15" spans="1:19" ht="13.5" customHeight="1">
      <c r="A15" s="211"/>
      <c r="B15" s="244" t="s">
        <v>83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11"/>
    </row>
    <row r="16" spans="1:19" ht="13.5" customHeight="1">
      <c r="A16" s="211"/>
      <c r="B16" s="244" t="s">
        <v>150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11"/>
    </row>
    <row r="17" spans="1:19" ht="13.5" customHeight="1">
      <c r="A17" s="211"/>
      <c r="B17" s="244" t="s">
        <v>151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11"/>
    </row>
    <row r="18" spans="1:19" ht="6.75" customHeight="1" thickBot="1">
      <c r="A18" s="211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1"/>
    </row>
    <row r="19" spans="1:19" ht="34.5" thickBot="1">
      <c r="A19" s="211"/>
      <c r="B19" s="214">
        <v>2009</v>
      </c>
      <c r="C19" s="215"/>
      <c r="D19" s="216" t="s">
        <v>67</v>
      </c>
      <c r="E19" s="216" t="s">
        <v>68</v>
      </c>
      <c r="F19" s="216" t="s">
        <v>69</v>
      </c>
      <c r="G19" s="216" t="s">
        <v>70</v>
      </c>
      <c r="H19" s="216" t="s">
        <v>71</v>
      </c>
      <c r="I19" s="216" t="s">
        <v>72</v>
      </c>
      <c r="J19" s="216" t="s">
        <v>73</v>
      </c>
      <c r="K19" s="216" t="s">
        <v>74</v>
      </c>
      <c r="L19" s="216" t="s">
        <v>75</v>
      </c>
      <c r="M19" s="216" t="s">
        <v>76</v>
      </c>
      <c r="N19" s="216" t="s">
        <v>77</v>
      </c>
      <c r="O19" s="216" t="s">
        <v>78</v>
      </c>
      <c r="P19" s="216" t="s">
        <v>140</v>
      </c>
      <c r="Q19" s="216" t="s">
        <v>84</v>
      </c>
      <c r="R19" s="216" t="s">
        <v>80</v>
      </c>
      <c r="S19" s="211"/>
    </row>
    <row r="20" spans="1:19" ht="34.5" thickBot="1">
      <c r="A20" s="211"/>
      <c r="B20" s="217" t="s">
        <v>135</v>
      </c>
      <c r="C20" s="218">
        <v>1111</v>
      </c>
      <c r="D20" s="219">
        <v>97001.845</v>
      </c>
      <c r="E20" s="219">
        <v>50305.438</v>
      </c>
      <c r="F20" s="219">
        <v>51638.503</v>
      </c>
      <c r="G20" s="219">
        <v>43163.127</v>
      </c>
      <c r="H20" s="219">
        <v>48742.306</v>
      </c>
      <c r="I20" s="219">
        <v>58579.891</v>
      </c>
      <c r="J20" s="219">
        <v>67511.029</v>
      </c>
      <c r="K20" s="219">
        <v>57015.387</v>
      </c>
      <c r="L20" s="219">
        <v>61724.952</v>
      </c>
      <c r="M20" s="219">
        <v>48391.167</v>
      </c>
      <c r="N20" s="219">
        <v>0</v>
      </c>
      <c r="O20" s="219">
        <v>0</v>
      </c>
      <c r="P20" s="219">
        <f>_530+_531+_532+_533+_534+_535+_536+_537+_538+_539+_540+_541</f>
        <v>584073.645</v>
      </c>
      <c r="Q20" s="219">
        <v>709420.86528</v>
      </c>
      <c r="R20" s="220">
        <v>82.3</v>
      </c>
      <c r="S20" s="211"/>
    </row>
    <row r="21" spans="1:19" ht="34.5" thickBot="1">
      <c r="A21" s="211"/>
      <c r="B21" s="217" t="s">
        <v>136</v>
      </c>
      <c r="C21" s="218">
        <v>1112</v>
      </c>
      <c r="D21" s="219">
        <v>9584.226</v>
      </c>
      <c r="E21" s="219">
        <v>1214.38</v>
      </c>
      <c r="F21" s="219">
        <v>5420.442</v>
      </c>
      <c r="G21" s="219">
        <v>19010.848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274.685</v>
      </c>
      <c r="N21" s="219">
        <v>0</v>
      </c>
      <c r="O21" s="219">
        <v>0</v>
      </c>
      <c r="P21" s="219">
        <f>_549+_550+_551+_552+_553+_554+_555+_556+_557+_558+_559+_560</f>
        <v>35504.581</v>
      </c>
      <c r="Q21" s="219">
        <v>39404.00598</v>
      </c>
      <c r="R21" s="220">
        <v>90.1</v>
      </c>
      <c r="S21" s="211"/>
    </row>
    <row r="22" spans="1:19" ht="34.5" thickBot="1">
      <c r="A22" s="211"/>
      <c r="B22" s="217" t="s">
        <v>137</v>
      </c>
      <c r="C22" s="218">
        <v>1113</v>
      </c>
      <c r="D22" s="219">
        <v>6825.264</v>
      </c>
      <c r="E22" s="219">
        <v>5300.21</v>
      </c>
      <c r="F22" s="219">
        <v>3862.699</v>
      </c>
      <c r="G22" s="219">
        <v>4457.751</v>
      </c>
      <c r="H22" s="219">
        <v>5310.337</v>
      </c>
      <c r="I22" s="219">
        <v>4902.809</v>
      </c>
      <c r="J22" s="219">
        <v>5940.979</v>
      </c>
      <c r="K22" s="219">
        <v>7374.157</v>
      </c>
      <c r="L22" s="219">
        <v>5299.05</v>
      </c>
      <c r="M22" s="219">
        <v>6213.227</v>
      </c>
      <c r="N22" s="219">
        <v>0</v>
      </c>
      <c r="O22" s="219">
        <v>0</v>
      </c>
      <c r="P22" s="219">
        <f>_568+_569+_570+_571+_572+_573+_574+_575+_576+_577+_578+_579</f>
        <v>55486.483</v>
      </c>
      <c r="Q22" s="219">
        <v>66030.44313</v>
      </c>
      <c r="R22" s="220">
        <v>84</v>
      </c>
      <c r="S22" s="211"/>
    </row>
    <row r="23" spans="1:19" ht="23.25" thickBot="1">
      <c r="A23" s="211"/>
      <c r="B23" s="217" t="s">
        <v>138</v>
      </c>
      <c r="C23" s="218">
        <v>1121</v>
      </c>
      <c r="D23" s="219">
        <v>162769.205</v>
      </c>
      <c r="E23" s="219">
        <v>7249.698</v>
      </c>
      <c r="F23" s="219">
        <v>57566.957</v>
      </c>
      <c r="G23" s="219">
        <v>143131.421</v>
      </c>
      <c r="H23" s="219">
        <v>0</v>
      </c>
      <c r="I23" s="219">
        <v>96005.59</v>
      </c>
      <c r="J23" s="219">
        <v>198306.559</v>
      </c>
      <c r="K23" s="219">
        <v>0</v>
      </c>
      <c r="L23" s="219">
        <v>48031.282</v>
      </c>
      <c r="M23" s="219">
        <v>64966.72</v>
      </c>
      <c r="N23" s="219">
        <v>0</v>
      </c>
      <c r="O23" s="219">
        <v>0</v>
      </c>
      <c r="P23" s="219">
        <f>_587+_588+_589+_590+_591+_592+_593+_594+_595+_596+_597+_598</f>
        <v>778027.4319999999</v>
      </c>
      <c r="Q23" s="219">
        <v>822340.84541</v>
      </c>
      <c r="R23" s="220">
        <v>94.6</v>
      </c>
      <c r="S23" s="211"/>
    </row>
    <row r="24" spans="1:19" ht="13.5" thickBot="1">
      <c r="A24" s="211"/>
      <c r="B24" s="217" t="s">
        <v>139</v>
      </c>
      <c r="C24" s="218">
        <v>1211</v>
      </c>
      <c r="D24" s="219">
        <v>133680.842</v>
      </c>
      <c r="E24" s="219">
        <v>261137.601</v>
      </c>
      <c r="F24" s="219">
        <v>0</v>
      </c>
      <c r="G24" s="219">
        <v>94895.795</v>
      </c>
      <c r="H24" s="219">
        <v>230945.932</v>
      </c>
      <c r="I24" s="219">
        <v>64396.678</v>
      </c>
      <c r="J24" s="219">
        <v>119679.623</v>
      </c>
      <c r="K24" s="219">
        <v>243589.216</v>
      </c>
      <c r="L24" s="219">
        <v>56691.164</v>
      </c>
      <c r="M24" s="219">
        <v>125041.432</v>
      </c>
      <c r="N24" s="219">
        <v>0</v>
      </c>
      <c r="O24" s="219">
        <v>0</v>
      </c>
      <c r="P24" s="219">
        <f>_606+_607+_608+_609+_610+_611+_612+_613+_614+_615+_616+_617</f>
        <v>1330058.283</v>
      </c>
      <c r="Q24" s="219">
        <v>1656339.518</v>
      </c>
      <c r="R24" s="220">
        <v>80.3</v>
      </c>
      <c r="S24" s="211"/>
    </row>
    <row r="25" spans="1:19" ht="13.5" thickBot="1">
      <c r="A25" s="211"/>
      <c r="B25" s="242" t="s">
        <v>81</v>
      </c>
      <c r="C25" s="242"/>
      <c r="D25" s="221">
        <v>409861.382</v>
      </c>
      <c r="E25" s="221">
        <v>325207.327</v>
      </c>
      <c r="F25" s="221">
        <v>118488.601</v>
      </c>
      <c r="G25" s="221">
        <v>304658.942</v>
      </c>
      <c r="H25" s="221">
        <v>284998.575</v>
      </c>
      <c r="I25" s="221">
        <v>223884.968</v>
      </c>
      <c r="J25" s="221">
        <v>391438.19</v>
      </c>
      <c r="K25" s="221">
        <v>307978.76</v>
      </c>
      <c r="L25" s="221">
        <v>171746.448</v>
      </c>
      <c r="M25" s="221">
        <v>244887.231</v>
      </c>
      <c r="N25" s="221">
        <v>0</v>
      </c>
      <c r="O25" s="221">
        <v>0</v>
      </c>
      <c r="P25" s="221">
        <f>_511+_512+_513+_514+_515+_516+_517+_518+_519+_520+_521+_522</f>
        <v>2783150.424</v>
      </c>
      <c r="Q25" s="221">
        <v>3293535.6778</v>
      </c>
      <c r="R25" s="222">
        <v>84.5</v>
      </c>
      <c r="S25" s="211"/>
    </row>
    <row r="26" spans="1:19" ht="12.75">
      <c r="A26" s="211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11"/>
    </row>
  </sheetData>
  <sheetProtection/>
  <mergeCells count="8">
    <mergeCell ref="B2:S2"/>
    <mergeCell ref="B3:S3"/>
    <mergeCell ref="B16:R16"/>
    <mergeCell ref="B17:R17"/>
    <mergeCell ref="B25:C25"/>
    <mergeCell ref="B4:R4"/>
    <mergeCell ref="B12:C12"/>
    <mergeCell ref="B15:R15"/>
  </mergeCells>
  <printOptions/>
  <pageMargins left="0.7874015748031497" right="0.7874015748031497" top="0.7874015748031497" bottom="0.7874015748031497" header="0.5118110236220472" footer="0.5118110236220472"/>
  <pageSetup firstPageNumber="5" useFirstPageNumber="1" fitToHeight="0" fitToWidth="1" horizontalDpi="600" verticalDpi="600" orientation="landscape" paperSize="9" scale="8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0">
      <selection activeCell="B29" sqref="B29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143</v>
      </c>
      <c r="B1" s="249"/>
      <c r="C1" s="249"/>
      <c r="D1" s="249"/>
      <c r="E1" s="249"/>
      <c r="F1" s="115"/>
      <c r="G1" s="115"/>
      <c r="H1" s="116"/>
      <c r="Q1" s="117"/>
      <c r="R1" s="117"/>
    </row>
    <row r="2" spans="1:18" ht="18">
      <c r="A2" s="115"/>
      <c r="B2" s="115"/>
      <c r="C2" s="115"/>
      <c r="D2" s="115"/>
      <c r="E2" s="115"/>
      <c r="F2" s="115"/>
      <c r="G2" s="115"/>
      <c r="H2" s="116"/>
      <c r="Q2" s="117"/>
      <c r="R2" s="117"/>
    </row>
    <row r="3" spans="1:18" ht="18">
      <c r="A3" s="115"/>
      <c r="B3" s="115"/>
      <c r="C3" s="115"/>
      <c r="D3" s="115"/>
      <c r="E3" s="115"/>
      <c r="F3" s="115"/>
      <c r="G3" s="115"/>
      <c r="H3" s="116"/>
      <c r="Q3" s="117"/>
      <c r="R3" s="117"/>
    </row>
    <row r="4" spans="1:2" ht="18" customHeight="1">
      <c r="A4" s="118"/>
      <c r="B4" s="118"/>
    </row>
    <row r="5" spans="1:5" ht="18" customHeight="1">
      <c r="A5" s="170" t="s">
        <v>85</v>
      </c>
      <c r="B5" s="170"/>
      <c r="C5" s="87"/>
      <c r="D5" s="173">
        <v>2713554.77</v>
      </c>
      <c r="E5" s="174" t="s">
        <v>86</v>
      </c>
    </row>
    <row r="6" spans="1:5" ht="18" customHeight="1">
      <c r="A6" s="118"/>
      <c r="B6" s="118"/>
      <c r="D6" s="119"/>
      <c r="E6" s="62"/>
    </row>
    <row r="7" spans="1:2" ht="15.75">
      <c r="A7" s="118"/>
      <c r="B7" s="118"/>
    </row>
    <row r="8" spans="1:8" ht="15.75">
      <c r="A8" s="118" t="s">
        <v>109</v>
      </c>
      <c r="B8" s="118"/>
      <c r="E8" s="22" t="s">
        <v>108</v>
      </c>
      <c r="H8" s="62"/>
    </row>
    <row r="9" spans="1:6" ht="25.5" customHeight="1">
      <c r="A9" s="114"/>
      <c r="B9" s="120" t="s">
        <v>50</v>
      </c>
      <c r="C9" s="121" t="s">
        <v>51</v>
      </c>
      <c r="D9" s="122" t="s">
        <v>3</v>
      </c>
      <c r="E9" s="123" t="s">
        <v>87</v>
      </c>
      <c r="F9" t="s">
        <v>88</v>
      </c>
    </row>
    <row r="10" spans="1:7" ht="21.75" customHeight="1">
      <c r="A10" s="194" t="s">
        <v>89</v>
      </c>
      <c r="B10" s="188">
        <v>4797000</v>
      </c>
      <c r="C10" s="188">
        <v>4797000</v>
      </c>
      <c r="D10" s="188">
        <v>4797000</v>
      </c>
      <c r="E10" s="125">
        <f>D10/C10*100</f>
        <v>100</v>
      </c>
      <c r="G10" s="124"/>
    </row>
    <row r="11" spans="1:5" ht="21.75" customHeight="1">
      <c r="A11" s="194" t="s">
        <v>90</v>
      </c>
      <c r="B11" s="188">
        <v>310000</v>
      </c>
      <c r="C11" s="188">
        <v>310000</v>
      </c>
      <c r="D11" s="188">
        <v>310000</v>
      </c>
      <c r="E11" s="125">
        <f>D11/C11*100</f>
        <v>100</v>
      </c>
    </row>
    <row r="12" spans="1:5" ht="25.5" customHeight="1">
      <c r="A12" s="189" t="s">
        <v>131</v>
      </c>
      <c r="B12" s="38">
        <v>0</v>
      </c>
      <c r="C12" s="38">
        <v>0</v>
      </c>
      <c r="D12" s="38">
        <v>45</v>
      </c>
      <c r="E12" s="125">
        <v>0</v>
      </c>
    </row>
    <row r="13" spans="1:5" ht="12.75">
      <c r="A13" s="126" t="s">
        <v>91</v>
      </c>
      <c r="B13" s="127">
        <f>SUM(B10:B12)</f>
        <v>5107000</v>
      </c>
      <c r="C13" s="127">
        <f>SUM(C10:C12)</f>
        <v>5107000</v>
      </c>
      <c r="D13" s="127">
        <f>SUM(D10:D12)</f>
        <v>5107045</v>
      </c>
      <c r="E13" s="128">
        <f>D13/C13*100</f>
        <v>100.0008811435285</v>
      </c>
    </row>
    <row r="14" spans="1:5" s="129" customFormat="1" ht="12.75">
      <c r="A14"/>
      <c r="B14"/>
      <c r="C14"/>
      <c r="D14"/>
      <c r="E14"/>
    </row>
    <row r="15" spans="1:5" ht="15.75">
      <c r="A15" s="118" t="s">
        <v>102</v>
      </c>
      <c r="B15" s="118"/>
      <c r="D15" s="163">
        <f>D5+D13</f>
        <v>7820599.77</v>
      </c>
      <c r="E15" s="164" t="s">
        <v>86</v>
      </c>
    </row>
    <row r="17" ht="17.25" customHeight="1"/>
    <row r="18" spans="1:5" ht="15.75">
      <c r="A18" s="118" t="s">
        <v>110</v>
      </c>
      <c r="B18" s="118"/>
      <c r="D18" s="11"/>
      <c r="E18" s="22" t="s">
        <v>108</v>
      </c>
    </row>
    <row r="19" spans="1:18" ht="25.5">
      <c r="A19" s="126"/>
      <c r="B19" s="120" t="s">
        <v>50</v>
      </c>
      <c r="C19" s="121" t="s">
        <v>51</v>
      </c>
      <c r="D19" s="130" t="s">
        <v>3</v>
      </c>
      <c r="E19" s="123" t="s">
        <v>87</v>
      </c>
      <c r="F19" s="131" t="s">
        <v>92</v>
      </c>
      <c r="G19" s="132"/>
      <c r="H19" s="132"/>
      <c r="Q19" s="131"/>
      <c r="R19" s="132"/>
    </row>
    <row r="20" spans="1:18" ht="27" customHeight="1">
      <c r="A20" s="133" t="s">
        <v>93</v>
      </c>
      <c r="B20" s="38">
        <v>1437000</v>
      </c>
      <c r="C20" s="38">
        <v>1437000</v>
      </c>
      <c r="D20" s="38">
        <v>1130700</v>
      </c>
      <c r="E20" s="125">
        <f aca="true" t="shared" si="0" ref="E20:E25">D20/C20*100</f>
        <v>78.6847599164927</v>
      </c>
      <c r="F20" s="134" t="s">
        <v>94</v>
      </c>
      <c r="G20" s="135"/>
      <c r="H20" s="135"/>
      <c r="Q20" s="134"/>
      <c r="R20" s="135"/>
    </row>
    <row r="21" spans="1:18" ht="27" customHeight="1">
      <c r="A21" s="133" t="s">
        <v>95</v>
      </c>
      <c r="B21" s="38">
        <v>2130000</v>
      </c>
      <c r="C21" s="38">
        <v>2130000</v>
      </c>
      <c r="D21" s="38">
        <v>1399720</v>
      </c>
      <c r="E21" s="125">
        <f t="shared" si="0"/>
        <v>65.71455399061033</v>
      </c>
      <c r="F21" s="134">
        <v>5179</v>
      </c>
      <c r="G21" s="135"/>
      <c r="H21" s="135"/>
      <c r="Q21" s="134"/>
      <c r="R21" s="135"/>
    </row>
    <row r="22" spans="1:18" ht="27" customHeight="1">
      <c r="A22" s="133" t="s">
        <v>96</v>
      </c>
      <c r="B22" s="38">
        <v>53000</v>
      </c>
      <c r="C22" s="38">
        <v>103000</v>
      </c>
      <c r="D22" s="38">
        <v>74000</v>
      </c>
      <c r="E22" s="125">
        <f t="shared" si="0"/>
        <v>71.84466019417476</v>
      </c>
      <c r="F22" s="134"/>
      <c r="G22" s="135"/>
      <c r="H22" s="135"/>
      <c r="Q22" s="134"/>
      <c r="R22" s="135"/>
    </row>
    <row r="23" spans="1:18" ht="39.75" customHeight="1">
      <c r="A23" s="133" t="s">
        <v>97</v>
      </c>
      <c r="B23" s="38">
        <v>0</v>
      </c>
      <c r="C23" s="38">
        <v>2713500</v>
      </c>
      <c r="D23" s="38">
        <v>860165</v>
      </c>
      <c r="E23" s="125">
        <f t="shared" si="0"/>
        <v>31.69946563478902</v>
      </c>
      <c r="F23" s="134"/>
      <c r="G23" s="135"/>
      <c r="H23" s="135"/>
      <c r="Q23" s="134"/>
      <c r="R23" s="135"/>
    </row>
    <row r="24" spans="1:18" ht="27" customHeight="1">
      <c r="A24" s="133" t="s">
        <v>126</v>
      </c>
      <c r="B24" s="38">
        <v>1487000</v>
      </c>
      <c r="C24" s="38">
        <v>1437000</v>
      </c>
      <c r="D24" s="38">
        <v>286033</v>
      </c>
      <c r="E24" s="125">
        <f t="shared" si="0"/>
        <v>19.904871259568544</v>
      </c>
      <c r="F24" s="134"/>
      <c r="G24" s="135"/>
      <c r="H24" s="135"/>
      <c r="Q24" s="134"/>
      <c r="R24" s="135"/>
    </row>
    <row r="25" spans="1:18" ht="12.75">
      <c r="A25" s="126" t="s">
        <v>98</v>
      </c>
      <c r="B25" s="127">
        <f>SUM(B20:B24)</f>
        <v>5107000</v>
      </c>
      <c r="C25" s="127">
        <f>SUM(C20:C24)</f>
        <v>7820500</v>
      </c>
      <c r="D25" s="127">
        <f>SUM(D20:D24)</f>
        <v>3750618</v>
      </c>
      <c r="E25" s="136">
        <f t="shared" si="0"/>
        <v>47.95880058819769</v>
      </c>
      <c r="F25" s="137"/>
      <c r="G25" s="138"/>
      <c r="H25" s="138"/>
      <c r="Q25" s="137"/>
      <c r="R25" s="138"/>
    </row>
    <row r="26" ht="12.75" customHeight="1"/>
    <row r="27" ht="12.75" customHeight="1"/>
    <row r="28" ht="12.75" customHeight="1">
      <c r="D28" s="11"/>
    </row>
    <row r="29" spans="1:9" ht="19.5" customHeight="1">
      <c r="A29" s="170" t="s">
        <v>146</v>
      </c>
      <c r="B29" s="170"/>
      <c r="C29" s="87"/>
      <c r="D29" s="171">
        <f>D5+D13-D25</f>
        <v>4069981.7699999996</v>
      </c>
      <c r="E29" s="172" t="s">
        <v>86</v>
      </c>
      <c r="H29" s="139"/>
      <c r="I29" s="139"/>
    </row>
    <row r="30" ht="12.75">
      <c r="D30" s="11"/>
    </row>
    <row r="31" spans="1:4" ht="18.75">
      <c r="A31" s="140"/>
      <c r="D31" s="119"/>
    </row>
    <row r="32" spans="1:4" ht="18.75">
      <c r="A32" s="140"/>
      <c r="D32" s="119"/>
    </row>
    <row r="33" ht="18.75">
      <c r="A33" s="141"/>
    </row>
    <row r="34" ht="18.75">
      <c r="A34" s="141"/>
    </row>
    <row r="35" ht="15.75">
      <c r="A35" s="142"/>
    </row>
    <row r="36" ht="18.75">
      <c r="A36" s="141"/>
    </row>
    <row r="37" ht="18.75">
      <c r="A37" s="141"/>
    </row>
    <row r="38" ht="18.75">
      <c r="A38" s="141"/>
    </row>
    <row r="39" ht="18.75">
      <c r="A39" s="143"/>
    </row>
    <row r="40" ht="18.75">
      <c r="A40" s="143"/>
    </row>
    <row r="41" ht="18.75">
      <c r="A41" s="143"/>
    </row>
    <row r="42" ht="18.75">
      <c r="A42" s="141"/>
    </row>
    <row r="43" ht="18.75">
      <c r="A43" s="141"/>
    </row>
    <row r="44" ht="15.75">
      <c r="A44" s="144"/>
    </row>
    <row r="45" ht="18.75">
      <c r="A45" s="145"/>
    </row>
    <row r="46" ht="18.75">
      <c r="A46" s="145"/>
    </row>
    <row r="47" ht="18.75">
      <c r="A47" s="145"/>
    </row>
    <row r="48" ht="18.75">
      <c r="A48" s="146"/>
    </row>
    <row r="49" ht="18.75">
      <c r="A49" s="145"/>
    </row>
    <row r="50" ht="18.75">
      <c r="A50" s="145"/>
    </row>
    <row r="51" ht="18.75">
      <c r="A51" s="145"/>
    </row>
    <row r="52" ht="15.75">
      <c r="A52" s="142"/>
    </row>
    <row r="53" ht="18.75">
      <c r="A53" s="145"/>
    </row>
    <row r="54" ht="15.75">
      <c r="A54" s="144"/>
    </row>
    <row r="55" ht="18.75">
      <c r="A55" s="146"/>
    </row>
    <row r="56" ht="15.75">
      <c r="A56" s="142"/>
    </row>
    <row r="57" ht="15.75">
      <c r="A57" s="144"/>
    </row>
    <row r="58" ht="15.75">
      <c r="A58" s="144"/>
    </row>
    <row r="59" ht="18.75">
      <c r="A59" s="145"/>
    </row>
    <row r="60" spans="1:2" ht="18.75">
      <c r="A60" s="145"/>
      <c r="B60" s="146"/>
    </row>
    <row r="61" ht="18.75">
      <c r="A61" s="145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fitToHeight="1" fitToWidth="1" horizontalDpi="600" verticalDpi="600" orientation="portrait" paperSize="9" scale="92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E28" sqref="E28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2.875" style="0" customWidth="1"/>
    <col min="7" max="7" width="11.875" style="0" customWidth="1"/>
    <col min="8" max="8" width="10.125" style="0" bestFit="1" customWidth="1"/>
  </cols>
  <sheetData>
    <row r="1" spans="1:5" ht="17.25" customHeight="1">
      <c r="A1" s="249" t="s">
        <v>144</v>
      </c>
      <c r="B1" s="249"/>
      <c r="C1" s="249"/>
      <c r="D1" s="249"/>
      <c r="E1" s="249"/>
    </row>
    <row r="2" spans="1:5" ht="18" customHeight="1">
      <c r="A2" s="115"/>
      <c r="B2" s="115"/>
      <c r="C2" s="115"/>
      <c r="D2" s="115"/>
      <c r="E2" s="115"/>
    </row>
    <row r="3" spans="1:5" ht="18" customHeight="1">
      <c r="A3" s="115"/>
      <c r="B3" s="115"/>
      <c r="C3" s="115"/>
      <c r="D3" s="115"/>
      <c r="E3" s="115"/>
    </row>
    <row r="4" spans="1:2" ht="18" customHeight="1">
      <c r="A4" s="118"/>
      <c r="B4" s="118"/>
    </row>
    <row r="5" spans="1:5" ht="18" customHeight="1">
      <c r="A5" s="118" t="s">
        <v>85</v>
      </c>
      <c r="B5" s="118" t="s">
        <v>99</v>
      </c>
      <c r="D5" s="147">
        <v>78446095.65</v>
      </c>
      <c r="E5" s="62" t="s">
        <v>86</v>
      </c>
    </row>
    <row r="6" spans="1:5" ht="18" customHeight="1">
      <c r="A6" s="118"/>
      <c r="B6" s="168"/>
      <c r="D6" s="148"/>
      <c r="E6" s="62"/>
    </row>
    <row r="7" spans="1:2" ht="15.75">
      <c r="A7" s="118"/>
      <c r="B7" s="169"/>
    </row>
    <row r="8" spans="1:5" ht="15.75">
      <c r="A8" s="118" t="s">
        <v>111</v>
      </c>
      <c r="B8" s="168"/>
      <c r="E8" s="22" t="s">
        <v>108</v>
      </c>
    </row>
    <row r="9" spans="1:5" ht="26.25" customHeight="1">
      <c r="A9" s="114"/>
      <c r="B9" s="120" t="s">
        <v>50</v>
      </c>
      <c r="C9" s="121" t="s">
        <v>51</v>
      </c>
      <c r="D9" s="122" t="s">
        <v>3</v>
      </c>
      <c r="E9" s="123" t="s">
        <v>87</v>
      </c>
    </row>
    <row r="10" spans="1:5" ht="29.25" customHeight="1">
      <c r="A10" s="192" t="s">
        <v>100</v>
      </c>
      <c r="B10" s="188">
        <v>0</v>
      </c>
      <c r="C10" s="188">
        <v>0</v>
      </c>
      <c r="D10" s="188">
        <v>187891</v>
      </c>
      <c r="E10" s="191" t="s">
        <v>18</v>
      </c>
    </row>
    <row r="11" spans="1:5" ht="21.75" customHeight="1">
      <c r="A11" s="189" t="s">
        <v>101</v>
      </c>
      <c r="B11" s="38">
        <v>0</v>
      </c>
      <c r="C11" s="38">
        <v>0</v>
      </c>
      <c r="D11" s="38">
        <v>9027</v>
      </c>
      <c r="E11" s="149" t="s">
        <v>18</v>
      </c>
    </row>
    <row r="12" spans="1:5" ht="21.75" customHeight="1">
      <c r="A12" s="189" t="s">
        <v>130</v>
      </c>
      <c r="B12" s="38">
        <v>0</v>
      </c>
      <c r="C12" s="38">
        <v>7000000</v>
      </c>
      <c r="D12" s="38">
        <v>7000000</v>
      </c>
      <c r="E12" s="125">
        <f>D12/C12*100</f>
        <v>100</v>
      </c>
    </row>
    <row r="13" spans="1:5" ht="24.75" customHeight="1">
      <c r="A13" s="114" t="s">
        <v>91</v>
      </c>
      <c r="B13" s="208">
        <f>SUM(B10)</f>
        <v>0</v>
      </c>
      <c r="C13" s="208">
        <f>SUM(C10:C11)</f>
        <v>0</v>
      </c>
      <c r="D13" s="208">
        <f>SUM(D10:D12)</f>
        <v>7196918</v>
      </c>
      <c r="E13" s="209" t="s">
        <v>18</v>
      </c>
    </row>
    <row r="14" ht="18" customHeight="1">
      <c r="A14" s="150"/>
    </row>
    <row r="15" ht="18" customHeight="1">
      <c r="A15" s="151"/>
    </row>
    <row r="16" spans="1:8" ht="15.75" customHeight="1">
      <c r="A16" s="118" t="s">
        <v>102</v>
      </c>
      <c r="B16" s="118"/>
      <c r="D16" s="163">
        <f>D5+D13</f>
        <v>85643013.65</v>
      </c>
      <c r="E16" s="164" t="s">
        <v>86</v>
      </c>
      <c r="H16" s="11"/>
    </row>
    <row r="17" ht="18" customHeight="1"/>
    <row r="18" ht="18" customHeight="1"/>
    <row r="19" spans="1:5" ht="15.75">
      <c r="A19" s="118" t="s">
        <v>110</v>
      </c>
      <c r="B19" s="118"/>
      <c r="E19" s="22" t="s">
        <v>108</v>
      </c>
    </row>
    <row r="20" spans="1:5" ht="26.25" customHeight="1">
      <c r="A20" s="126"/>
      <c r="B20" s="120" t="s">
        <v>50</v>
      </c>
      <c r="C20" s="121" t="s">
        <v>51</v>
      </c>
      <c r="D20" s="130" t="s">
        <v>3</v>
      </c>
      <c r="E20" s="123" t="s">
        <v>87</v>
      </c>
    </row>
    <row r="21" spans="1:8" ht="21.75" customHeight="1">
      <c r="A21" s="190" t="s">
        <v>103</v>
      </c>
      <c r="B21" s="188">
        <v>0</v>
      </c>
      <c r="C21" s="188">
        <v>85446100</v>
      </c>
      <c r="D21" s="188">
        <v>35618464</v>
      </c>
      <c r="E21" s="193" t="s">
        <v>18</v>
      </c>
      <c r="G21" s="134"/>
      <c r="H21" s="134"/>
    </row>
    <row r="22" spans="1:10" ht="24.75" customHeight="1">
      <c r="A22" s="114" t="s">
        <v>98</v>
      </c>
      <c r="B22" s="208">
        <f>SUM(B21:B21)</f>
        <v>0</v>
      </c>
      <c r="C22" s="208">
        <f>SUM(C21)</f>
        <v>85446100</v>
      </c>
      <c r="D22" s="208">
        <f>SUM(D21)</f>
        <v>35618464</v>
      </c>
      <c r="E22" s="209" t="s">
        <v>18</v>
      </c>
      <c r="H22" s="250"/>
      <c r="I22" s="250"/>
      <c r="J22" s="251"/>
    </row>
    <row r="23" spans="3:4" ht="12.75" customHeight="1">
      <c r="C23" s="61"/>
      <c r="D23" s="113"/>
    </row>
    <row r="24" spans="3:4" ht="12.75" customHeight="1">
      <c r="C24" s="61"/>
      <c r="D24" s="113"/>
    </row>
    <row r="25" spans="4:7" ht="12.75">
      <c r="D25" s="165"/>
      <c r="G25" s="61"/>
    </row>
    <row r="26" spans="1:5" ht="15.75">
      <c r="A26" s="152" t="s">
        <v>145</v>
      </c>
      <c r="D26" s="166">
        <f>D16-D22</f>
        <v>50024549.650000006</v>
      </c>
      <c r="E26" s="153" t="s">
        <v>86</v>
      </c>
    </row>
    <row r="27" ht="12.75">
      <c r="D27" s="165"/>
    </row>
    <row r="28" spans="4:9" ht="12.75">
      <c r="D28" s="167"/>
      <c r="G28" s="250"/>
      <c r="H28" s="250"/>
      <c r="I28" s="251"/>
    </row>
    <row r="29" ht="12.75">
      <c r="D29" s="167"/>
    </row>
  </sheetData>
  <sheetProtection/>
  <mergeCells count="3">
    <mergeCell ref="H22:J22"/>
    <mergeCell ref="G28:I28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3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7">
      <selection activeCell="B31" sqref="B31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3.00390625" style="0" customWidth="1"/>
    <col min="7" max="7" width="14.00390625" style="0" customWidth="1"/>
    <col min="8" max="8" width="13.875" style="0" bestFit="1" customWidth="1"/>
  </cols>
  <sheetData>
    <row r="1" spans="1:9" ht="18">
      <c r="A1" s="239" t="s">
        <v>147</v>
      </c>
      <c r="B1" s="257"/>
      <c r="C1" s="257"/>
      <c r="D1" s="257"/>
      <c r="E1" s="257"/>
      <c r="F1" s="257"/>
      <c r="I1" s="62"/>
    </row>
    <row r="2" spans="2:9" ht="15" customHeight="1">
      <c r="B2" s="154"/>
      <c r="C2" s="154"/>
      <c r="D2" s="154"/>
      <c r="E2" s="154"/>
      <c r="F2" s="154"/>
      <c r="I2" s="62"/>
    </row>
    <row r="3" spans="2:9" ht="15" customHeight="1">
      <c r="B3" s="154"/>
      <c r="C3" s="154"/>
      <c r="D3" s="154"/>
      <c r="E3" s="154"/>
      <c r="F3" s="154"/>
      <c r="I3" s="62"/>
    </row>
    <row r="4" spans="2:9" ht="15" customHeight="1">
      <c r="B4" s="154"/>
      <c r="C4" s="154"/>
      <c r="D4" s="154"/>
      <c r="E4" s="175"/>
      <c r="F4" s="154"/>
      <c r="I4" s="62"/>
    </row>
    <row r="5" spans="1:8" ht="16.5" customHeight="1">
      <c r="A5" s="260" t="s">
        <v>85</v>
      </c>
      <c r="B5" s="261"/>
      <c r="E5" s="176">
        <v>28042294.08</v>
      </c>
      <c r="F5" s="62" t="s">
        <v>86</v>
      </c>
      <c r="H5" s="155"/>
    </row>
    <row r="6" spans="2:8" ht="15" customHeight="1">
      <c r="B6" s="118"/>
      <c r="E6" s="177"/>
      <c r="H6" s="155"/>
    </row>
    <row r="7" spans="2:8" ht="15" customHeight="1">
      <c r="B7" s="118"/>
      <c r="E7" s="155"/>
      <c r="H7" s="155"/>
    </row>
    <row r="8" spans="1:7" ht="15.75">
      <c r="A8" s="118" t="s">
        <v>112</v>
      </c>
      <c r="C8" s="118"/>
      <c r="F8" s="22" t="s">
        <v>108</v>
      </c>
      <c r="G8" s="156"/>
    </row>
    <row r="9" spans="1:8" ht="25.5">
      <c r="A9" s="262"/>
      <c r="B9" s="259"/>
      <c r="C9" s="157" t="s">
        <v>50</v>
      </c>
      <c r="D9" s="157" t="s">
        <v>51</v>
      </c>
      <c r="E9" s="122" t="s">
        <v>3</v>
      </c>
      <c r="F9" s="123" t="s">
        <v>87</v>
      </c>
      <c r="G9" s="182"/>
      <c r="H9" s="11"/>
    </row>
    <row r="10" spans="1:8" ht="42.75" customHeight="1">
      <c r="A10" s="226" t="s">
        <v>104</v>
      </c>
      <c r="B10" s="252"/>
      <c r="C10" s="158">
        <v>0</v>
      </c>
      <c r="D10" s="158">
        <v>0</v>
      </c>
      <c r="E10" s="158">
        <v>569884822</v>
      </c>
      <c r="F10" s="125" t="s">
        <v>18</v>
      </c>
      <c r="G10" s="182"/>
      <c r="H10" s="186"/>
    </row>
    <row r="11" spans="1:8" ht="21.75" customHeight="1">
      <c r="A11" s="226" t="s">
        <v>101</v>
      </c>
      <c r="B11" s="252"/>
      <c r="C11" s="158">
        <v>0</v>
      </c>
      <c r="D11" s="158">
        <v>0</v>
      </c>
      <c r="E11" s="158">
        <v>641784</v>
      </c>
      <c r="F11" s="125" t="s">
        <v>18</v>
      </c>
      <c r="G11" s="182"/>
      <c r="H11" s="186"/>
    </row>
    <row r="12" spans="1:8" ht="30.75" customHeight="1">
      <c r="A12" s="253" t="s">
        <v>132</v>
      </c>
      <c r="B12" s="254"/>
      <c r="C12" s="158">
        <v>0</v>
      </c>
      <c r="D12" s="158">
        <v>0</v>
      </c>
      <c r="E12" s="158">
        <v>530023982</v>
      </c>
      <c r="F12" s="125" t="s">
        <v>18</v>
      </c>
      <c r="G12" s="182"/>
      <c r="H12" s="186"/>
    </row>
    <row r="13" spans="1:8" ht="15" customHeight="1">
      <c r="A13" s="258" t="s">
        <v>91</v>
      </c>
      <c r="B13" s="259"/>
      <c r="C13" s="127">
        <f>SUM(C10:C11)</f>
        <v>0</v>
      </c>
      <c r="D13" s="127">
        <f>SUM(D10:D11)</f>
        <v>0</v>
      </c>
      <c r="E13" s="127">
        <f>SUM(E10:E12)</f>
        <v>1100550588</v>
      </c>
      <c r="F13" s="195" t="s">
        <v>18</v>
      </c>
      <c r="G13" s="182"/>
      <c r="H13" s="11"/>
    </row>
    <row r="14" spans="1:7" ht="12.75" customHeight="1">
      <c r="A14" s="178"/>
      <c r="B14" s="110"/>
      <c r="C14" s="137"/>
      <c r="D14" s="137"/>
      <c r="E14" s="137"/>
      <c r="F14" s="179"/>
      <c r="G14" s="180"/>
    </row>
    <row r="15" spans="1:7" ht="12.75" customHeight="1">
      <c r="A15" s="178"/>
      <c r="B15" s="110"/>
      <c r="C15" s="137"/>
      <c r="D15" s="137"/>
      <c r="E15" s="137"/>
      <c r="F15" s="179"/>
      <c r="G15" s="180"/>
    </row>
    <row r="16" spans="1:7" ht="12.75" customHeight="1">
      <c r="A16" s="11"/>
      <c r="B16" s="131"/>
      <c r="C16" s="137"/>
      <c r="D16" s="137"/>
      <c r="E16" s="137"/>
      <c r="F16" s="181"/>
      <c r="G16" s="11"/>
    </row>
    <row r="17" spans="1:7" ht="15.75" customHeight="1">
      <c r="A17" s="168" t="s">
        <v>105</v>
      </c>
      <c r="B17" s="168"/>
      <c r="C17" s="137"/>
      <c r="D17" s="137"/>
      <c r="E17" s="163">
        <f>E5+E13</f>
        <v>1128592882.08</v>
      </c>
      <c r="F17" s="164" t="s">
        <v>86</v>
      </c>
      <c r="G17" s="11"/>
    </row>
    <row r="18" spans="1:7" ht="12.75" customHeight="1">
      <c r="A18" s="168"/>
      <c r="B18" s="168"/>
      <c r="C18" s="137"/>
      <c r="D18" s="137"/>
      <c r="E18" s="163"/>
      <c r="F18" s="164"/>
      <c r="G18" s="11"/>
    </row>
    <row r="19" spans="1:7" ht="12.75" customHeight="1">
      <c r="A19" s="168"/>
      <c r="B19" s="168"/>
      <c r="C19" s="137"/>
      <c r="D19" s="137"/>
      <c r="E19" s="163"/>
      <c r="F19" s="164"/>
      <c r="G19" s="11"/>
    </row>
    <row r="20" spans="1:17" ht="12.75" customHeight="1">
      <c r="A20" s="11"/>
      <c r="B20" s="131"/>
      <c r="C20" s="137"/>
      <c r="D20" s="137"/>
      <c r="E20" s="137"/>
      <c r="F20" s="181"/>
      <c r="G20" s="86" t="s">
        <v>106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>
      <c r="A21" s="168" t="s">
        <v>113</v>
      </c>
      <c r="B21" s="11"/>
      <c r="C21" s="11"/>
      <c r="D21" s="11"/>
      <c r="E21" s="11"/>
      <c r="F21" s="22" t="s">
        <v>108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8" ht="25.5" customHeight="1">
      <c r="A22" s="258"/>
      <c r="B22" s="258"/>
      <c r="C22" s="157" t="s">
        <v>50</v>
      </c>
      <c r="D22" s="157" t="s">
        <v>51</v>
      </c>
      <c r="E22" s="130" t="s">
        <v>3</v>
      </c>
      <c r="F22" s="196" t="s">
        <v>87</v>
      </c>
      <c r="G22" s="187"/>
      <c r="H22" s="11"/>
    </row>
    <row r="23" spans="1:8" ht="21.75" customHeight="1">
      <c r="A23" s="263" t="s">
        <v>107</v>
      </c>
      <c r="B23" s="264"/>
      <c r="C23" s="159">
        <v>0</v>
      </c>
      <c r="D23" s="159">
        <v>0</v>
      </c>
      <c r="E23" s="160">
        <v>564897283</v>
      </c>
      <c r="F23" s="125" t="s">
        <v>18</v>
      </c>
      <c r="G23" s="183"/>
      <c r="H23" s="161"/>
    </row>
    <row r="24" spans="1:8" ht="21.75" customHeight="1">
      <c r="A24" s="255" t="s">
        <v>133</v>
      </c>
      <c r="B24" s="256"/>
      <c r="C24" s="159">
        <v>0</v>
      </c>
      <c r="D24" s="159">
        <v>0</v>
      </c>
      <c r="E24" s="160">
        <v>2650000</v>
      </c>
      <c r="F24" s="125" t="s">
        <v>18</v>
      </c>
      <c r="G24" s="183"/>
      <c r="H24" s="161"/>
    </row>
    <row r="25" spans="1:8" ht="32.25" customHeight="1">
      <c r="A25" s="255" t="s">
        <v>134</v>
      </c>
      <c r="B25" s="256"/>
      <c r="C25" s="159">
        <v>0</v>
      </c>
      <c r="D25" s="159">
        <v>0</v>
      </c>
      <c r="E25" s="160">
        <v>530150000</v>
      </c>
      <c r="F25" s="125" t="s">
        <v>18</v>
      </c>
      <c r="G25" s="183"/>
      <c r="H25" s="161"/>
    </row>
    <row r="26" spans="1:7" ht="15.75" customHeight="1">
      <c r="A26" s="258" t="s">
        <v>98</v>
      </c>
      <c r="B26" s="259"/>
      <c r="C26" s="127">
        <v>0</v>
      </c>
      <c r="D26" s="162">
        <v>0</v>
      </c>
      <c r="E26" s="127">
        <f>SUM(E23:E25)</f>
        <v>1097697283</v>
      </c>
      <c r="F26" s="195" t="s">
        <v>18</v>
      </c>
      <c r="G26" s="184"/>
    </row>
    <row r="27" spans="1:6" ht="12.75" customHeight="1">
      <c r="A27" s="178"/>
      <c r="B27" s="110"/>
      <c r="C27" s="137"/>
      <c r="D27" s="185"/>
      <c r="E27" s="137"/>
      <c r="F27" s="138"/>
    </row>
    <row r="28" spans="1:6" ht="12.75" customHeight="1">
      <c r="A28" s="178"/>
      <c r="B28" s="110"/>
      <c r="C28" s="137"/>
      <c r="D28" s="185"/>
      <c r="E28" s="137"/>
      <c r="F28" s="138"/>
    </row>
    <row r="29" spans="1:6" ht="12.75" customHeight="1">
      <c r="A29" s="178"/>
      <c r="B29" s="110"/>
      <c r="C29" s="137"/>
      <c r="D29" s="185"/>
      <c r="E29" s="137"/>
      <c r="F29" s="138"/>
    </row>
    <row r="30" spans="1:6" ht="15.75" customHeight="1">
      <c r="A30" s="168" t="s">
        <v>145</v>
      </c>
      <c r="B30" s="168"/>
      <c r="C30" s="137"/>
      <c r="D30" s="185"/>
      <c r="E30" s="163">
        <f>E17-E26</f>
        <v>30895599.079999924</v>
      </c>
      <c r="F30" s="164" t="s">
        <v>86</v>
      </c>
    </row>
    <row r="31" spans="1:6" ht="13.5" customHeight="1">
      <c r="A31" s="11"/>
      <c r="B31" s="11"/>
      <c r="C31" s="11"/>
      <c r="D31" s="11"/>
      <c r="E31" s="163"/>
      <c r="F31" s="164"/>
    </row>
    <row r="32" spans="1:6" ht="13.5" customHeight="1">
      <c r="A32" s="11"/>
      <c r="B32" s="11"/>
      <c r="C32" s="11"/>
      <c r="D32" s="11"/>
      <c r="E32" s="163"/>
      <c r="F32" s="164"/>
    </row>
  </sheetData>
  <sheetProtection/>
  <mergeCells count="12">
    <mergeCell ref="A1:F1"/>
    <mergeCell ref="A26:B26"/>
    <mergeCell ref="A5:B5"/>
    <mergeCell ref="A9:B9"/>
    <mergeCell ref="A13:B13"/>
    <mergeCell ref="A23:B23"/>
    <mergeCell ref="A10:B10"/>
    <mergeCell ref="A22:B22"/>
    <mergeCell ref="A11:B11"/>
    <mergeCell ref="A12:B12"/>
    <mergeCell ref="A25:B25"/>
    <mergeCell ref="A24:B24"/>
  </mergeCells>
  <printOptions horizontalCentered="1"/>
  <pageMargins left="0.3937007874015748" right="0.3937007874015748" top="1.26" bottom="0.3937007874015748" header="0.64" footer="1.09"/>
  <pageSetup firstPageNumber="35" useFirstPageNumber="1" fitToHeight="1" fitToWidth="1" horizontalDpi="600" verticalDpi="600" orientation="portrait" paperSize="9" scale="96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jakoubkova</cp:lastModifiedBy>
  <cp:lastPrinted>2010-11-23T08:23:58Z</cp:lastPrinted>
  <dcterms:created xsi:type="dcterms:W3CDTF">2008-04-01T05:15:09Z</dcterms:created>
  <dcterms:modified xsi:type="dcterms:W3CDTF">2010-11-25T17:32:07Z</dcterms:modified>
  <cp:category/>
  <cp:version/>
  <cp:contentType/>
  <cp:contentStatus/>
</cp:coreProperties>
</file>