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0" windowWidth="11340" windowHeight="6795" tabRatio="513" activeTab="0"/>
  </bookViews>
  <sheets>
    <sheet name="RF-03-2012-01, př.3a" sheetId="1" r:id="rId1"/>
  </sheets>
  <definedNames/>
  <calcPr fullCalcOnLoad="1"/>
</workbook>
</file>

<file path=xl/sharedStrings.xml><?xml version="1.0" encoding="utf-8"?>
<sst xmlns="http://schemas.openxmlformats.org/spreadsheetml/2006/main" count="269" uniqueCount="191">
  <si>
    <t>Č.</t>
  </si>
  <si>
    <t>(zameření GP)</t>
  </si>
  <si>
    <t>došlé</t>
  </si>
  <si>
    <t>Žádosti</t>
  </si>
  <si>
    <t>uspokojené</t>
  </si>
  <si>
    <t>% uspokoj.</t>
  </si>
  <si>
    <t>vyřazené</t>
  </si>
  <si>
    <t>hodnocené</t>
  </si>
  <si>
    <t>% hodnocených z celk.počtu</t>
  </si>
  <si>
    <t>% uspokojených požadavků</t>
  </si>
  <si>
    <t>Výše objemu grantového programu (Kč)</t>
  </si>
  <si>
    <t>% čerpání grantu</t>
  </si>
  <si>
    <t>Požadovaná výše podpory (Kč)</t>
  </si>
  <si>
    <t>Rozdělená podpora z FV (Kč)</t>
  </si>
  <si>
    <t>Zůstatek</t>
  </si>
  <si>
    <t>v Kč</t>
  </si>
  <si>
    <t>Celkový objem zrealizovaných projektů (Kč)</t>
  </si>
  <si>
    <t>Vlastní podíl úspěšných žadatelů (Kč)</t>
  </si>
  <si>
    <t>Název grantových programů</t>
  </si>
  <si>
    <t>Grantové programy vyhodnocené v roce 2002</t>
  </si>
  <si>
    <t>Grantové programy vyhodnocené v roce 2003</t>
  </si>
  <si>
    <t>Grantové programy vyhodnocené v roce 2004</t>
  </si>
  <si>
    <t>Grantové programy vyhodnocené v roce 2005</t>
  </si>
  <si>
    <t>Celkem (všechny vyhodnocené programy)</t>
  </si>
  <si>
    <t>Grantové programy vyhodnocené v roce 2007</t>
  </si>
  <si>
    <t>Grantové programy vyhodnocené v roce 2006</t>
  </si>
  <si>
    <t>189.</t>
  </si>
  <si>
    <t>Volný čas 2008 (podpora dlouhodobých volnočasových aktivit)</t>
  </si>
  <si>
    <t>190.</t>
  </si>
  <si>
    <t>Regionální kultura VII. (podpora kult. akcí v oblasti neprofesionálního umění)</t>
  </si>
  <si>
    <t>vyhodnocených v roce 2008</t>
  </si>
  <si>
    <t>Grantové programy vyhodnocené v roce 2008</t>
  </si>
  <si>
    <t>192.</t>
  </si>
  <si>
    <t>Metropolitní sítě VIII - 2008 (podpora komunik.infrastrukt. orgánů veřejné správy)</t>
  </si>
  <si>
    <t>193.</t>
  </si>
  <si>
    <t>Rozvoj malých podnikatelů ve vybraných regionech 2008 - I.</t>
  </si>
  <si>
    <t>194.</t>
  </si>
  <si>
    <t>Jednorázové akce 2008 (jednorázové volnočasové a sportovní aktivity)</t>
  </si>
  <si>
    <t>195.</t>
  </si>
  <si>
    <t>Sportoviště 2008 (budování sportovních a TV zařízení)</t>
  </si>
  <si>
    <t>196.</t>
  </si>
  <si>
    <t>Diagnóza památek 2008 (předprojektová dokumentace obnovy kulturních památek)</t>
  </si>
  <si>
    <t>197.</t>
  </si>
  <si>
    <t>Čistá voda 2008 (zásobování vodou, čištění odpadních vod)</t>
  </si>
  <si>
    <t>198.</t>
  </si>
  <si>
    <t>199.</t>
  </si>
  <si>
    <t>200.</t>
  </si>
  <si>
    <t>201.</t>
  </si>
  <si>
    <t>202.</t>
  </si>
  <si>
    <t>203.</t>
  </si>
  <si>
    <t>Prevence dětských úrazů ve školách 2008 (prevence zdravotních a sociálních rizik)</t>
  </si>
  <si>
    <t>Doprovodná infrastruktura cestovního ruchu 2008 (budování a modernizace DI CR)</t>
  </si>
  <si>
    <t>Zdravé stravování ve školách 2008 (podpora zdravého školního stravování)</t>
  </si>
  <si>
    <t>Mezinárodní projekty 2008 (mezinárodní projekty pro děti a mládež)</t>
  </si>
  <si>
    <t>Rekultivace starých skládek 2008 (podpora minimalizace negativních vlivů na ŽP a zdraví lidí při nakládání s odpady)</t>
  </si>
  <si>
    <t>204.</t>
  </si>
  <si>
    <t>205.</t>
  </si>
  <si>
    <t>206.</t>
  </si>
  <si>
    <t>207.</t>
  </si>
  <si>
    <t>Popularizace a vzdělávání v oblasti informačních technologií - 2008 (podpora informační gramotnosti)</t>
  </si>
  <si>
    <t>Rozvoj malých podnikatelů ve vybraných regionech 2008 - II.</t>
  </si>
  <si>
    <t xml:space="preserve">Klenotnice Vysočiny 2008 (kult. aktivity v oblasti movitého kult. dědictví muzeí a galerií) </t>
  </si>
  <si>
    <t>Bioodpady 2008 (nakládání s bioodpadem)</t>
  </si>
  <si>
    <t>208.</t>
  </si>
  <si>
    <t>209.</t>
  </si>
  <si>
    <t>210.</t>
  </si>
  <si>
    <t>211.</t>
  </si>
  <si>
    <t>Rozvoj vesnice 2008 (obnova místních částí měst a obcí)</t>
  </si>
  <si>
    <t>Edice Vysočiny VI. (ediční počiny s vazbou na kulturu, historii a přírodu)</t>
  </si>
  <si>
    <t>Vysočina bez bariér 2008 (podpora odstraňování bariér pro zdravotně postižené)</t>
  </si>
  <si>
    <t>Prevence kriminality 2008 (podpora specifických programů prevence kriminality)</t>
  </si>
  <si>
    <t>prostředky žadatelů na 1 Kč vydanou z FV</t>
  </si>
  <si>
    <t>212.</t>
  </si>
  <si>
    <t>213.</t>
  </si>
  <si>
    <t>214.</t>
  </si>
  <si>
    <t>215.</t>
  </si>
  <si>
    <t>216.</t>
  </si>
  <si>
    <t>217.</t>
  </si>
  <si>
    <t>218.</t>
  </si>
  <si>
    <t>219.</t>
  </si>
  <si>
    <t>Obnova památkově chráněných území (obnova nepamátkových objektů na území MPR a MPZ)</t>
  </si>
  <si>
    <t>Volný čas 2009 (podpora dlouhodobých volnočasových aktivit)</t>
  </si>
  <si>
    <t>Bioodpady 2008/II (nakládání s bioodpadem)</t>
  </si>
  <si>
    <t>Webové stránky pro všechny - aktivní weby 2008 (rozvoj komunikační infrastruktury)</t>
  </si>
  <si>
    <t>Metropolitní sítě IX 2008 (podpora komunik.infrastrukt. orgánů veřejné správy)</t>
  </si>
  <si>
    <t>Bezpečnost ICT a archivace dat 2008 (rozvoj bezpečnosti ISVS a komunik.infrastruktury)</t>
  </si>
  <si>
    <t>GIS VIII - 2008 (podpora geoinformační infrastruktury)</t>
  </si>
  <si>
    <t>Podpora dostupnosti služeb veřejné správy 2008 (podpora míst s veřejným internetem a rozvoj kontaktních míst veř. správy)</t>
  </si>
  <si>
    <t>220.</t>
  </si>
  <si>
    <t>Regionální kultura VIII. (podpora kult. akcí v oblasti neprofesionálního umění)</t>
  </si>
  <si>
    <t>vyhodnocených v roce 2009</t>
  </si>
  <si>
    <t>Grantové programy vyhodnocené v roce 2009</t>
  </si>
  <si>
    <t>221.</t>
  </si>
  <si>
    <t>222.</t>
  </si>
  <si>
    <t>223.</t>
  </si>
  <si>
    <t>224.</t>
  </si>
  <si>
    <t>Jednorázové akce 2009 (jednorázové volnočasové a sportovní aktivity)</t>
  </si>
  <si>
    <t>Sportoviště 2009 (budování sportovních a TV zařízení)</t>
  </si>
  <si>
    <t>Sport pro všechny 2009 (dlouhodobé volnočasové aktivity v oblasti TV a sportu)</t>
  </si>
  <si>
    <t>Diagnóza památek 2009 (předprojektová dokumentace obnovy kulturních památek)</t>
  </si>
  <si>
    <t>225.</t>
  </si>
  <si>
    <t>226.</t>
  </si>
  <si>
    <t>227.</t>
  </si>
  <si>
    <t>228.</t>
  </si>
  <si>
    <t>229.</t>
  </si>
  <si>
    <t>230.</t>
  </si>
  <si>
    <t>231.</t>
  </si>
  <si>
    <t>Rozvoj vesnice 2009 (obnova místních částí měst a obcí)</t>
  </si>
  <si>
    <t>Doprovodná infrastruktura cestovního ruchu 2009 (budování a modernizace DI CR)</t>
  </si>
  <si>
    <t>Čistá voda 2009 (zásobování vodou, čištění odpadních vod)</t>
  </si>
  <si>
    <t>Popularizace a vzdělávání v oblasti ICT II - 2009 (podpora informační gramotnosti)</t>
  </si>
  <si>
    <t>Metropolitní sítě X - 2009 (podpora komunik.infrastrukt. orgánů veřejné správy)</t>
  </si>
  <si>
    <t xml:space="preserve">Jdeme příkladem - předcházíme odpadům 2009 (podpora předcházení vzniku odpadů, využívání materiálů šetrných k ŽP) </t>
  </si>
  <si>
    <t xml:space="preserve">Krajina Vysočiny 2009 (podpora průzkumu a poznávání krajiny) </t>
  </si>
  <si>
    <t>232.</t>
  </si>
  <si>
    <t>Mezinárodní projekty 2009 (podpora mezinárodních aktivit pro děti a mládež)</t>
  </si>
  <si>
    <t>233.</t>
  </si>
  <si>
    <t>234.</t>
  </si>
  <si>
    <t>235.</t>
  </si>
  <si>
    <t>236.</t>
  </si>
  <si>
    <t>Naše školka (podpora projektů v oblasti zkvalitňování předškolní péče)</t>
  </si>
  <si>
    <t>Rozvoj malých podnikatelů 2009 (podpora pořízení technologií, výrobních zařízení, případně rozšíření podnikatel. prostor)</t>
  </si>
  <si>
    <t>Dobrovolnictví a koordinace sociální výpomoci v obcích 2009</t>
  </si>
  <si>
    <t>Obnova památkově chráněných území 2009 (obnova nepamátkových objektů na území PR a PZ)</t>
  </si>
  <si>
    <t>Bydlete na venkově 2008 (projektová dokumentace pro byt. výstavbu)</t>
  </si>
  <si>
    <t>Souhrny po jednotlivých letech</t>
  </si>
  <si>
    <t>Výše objemu grantových programů (Kč)</t>
  </si>
  <si>
    <t>% čerpání grantů</t>
  </si>
  <si>
    <t>*GP označeny kurzívou byly vyhlášeny v předchozím roce než byly vyhodnoceny</t>
  </si>
  <si>
    <t>vyhodnocených v roce 2010</t>
  </si>
  <si>
    <t>237.</t>
  </si>
  <si>
    <t>Naše školka 2010 (podpora zkvalitňování předškolní péče)</t>
  </si>
  <si>
    <t>238.</t>
  </si>
  <si>
    <t>Rozvoj podnikatelů 2010 (podpora pořízení technologií, výrobních zařízení nebo podnikatel.prostor a na inovace v podnicích)</t>
  </si>
  <si>
    <t>239.</t>
  </si>
  <si>
    <t>Volný čas 2010 (podpora dlouhodobých volnočasových aktivit)</t>
  </si>
  <si>
    <t>240.</t>
  </si>
  <si>
    <t>Sportoviště 2010 (výstavba a údržba sportovních a TV zařízení)</t>
  </si>
  <si>
    <t>241.</t>
  </si>
  <si>
    <t>Památkově chráněná území 2010 (obnova nepamátkových objektů na území PR a PZ)</t>
  </si>
  <si>
    <t>242.</t>
  </si>
  <si>
    <t>Rozvoj vesnice 2010 (obnova místních částí měst a obcí)</t>
  </si>
  <si>
    <t>243.</t>
  </si>
  <si>
    <t>Čistá voda 2010 (zásobování vodou, čištění odpadních vod)</t>
  </si>
  <si>
    <t>244.</t>
  </si>
  <si>
    <t>Bioodpady 2010 (nakládání s bioodpadem)</t>
  </si>
  <si>
    <t>245.</t>
  </si>
  <si>
    <t>Bezpečné metropolitní sítě 2010 (podpora komunik.infrastrukt. orgánů veřejné správy)</t>
  </si>
  <si>
    <t>246.</t>
  </si>
  <si>
    <t>Edice Vysočiny VII (ediční počiny s vazbou na kulturu a historii)</t>
  </si>
  <si>
    <t>247.</t>
  </si>
  <si>
    <t>Investujme v sociálních službách (podpora NNO poskytující sociální služby)</t>
  </si>
  <si>
    <t>248.</t>
  </si>
  <si>
    <t>Rozvoj podnikatelů 2010 - II. (podpora pořízení technologií, výrobních zařízení nebo podnikatel.prostor)</t>
  </si>
  <si>
    <t>Grantové programy vyhodnocené v roce 2010</t>
  </si>
  <si>
    <t>RF-03-2012-01, př. 3a</t>
  </si>
  <si>
    <t>Fond Vysočiny - statistický přehled grantových programů v letech 2008 - 2011</t>
  </si>
  <si>
    <t xml:space="preserve">Podrobné statistiky za grantové programy z let 2002 - 2007 jsou obsahem starších závěrečných zpráv FV. </t>
  </si>
  <si>
    <t>Souhrnný statistický přehled grantových programů za jednotlivé roky (2002 - 2011)</t>
  </si>
  <si>
    <t>(zaměření GP)</t>
  </si>
  <si>
    <t>249.</t>
  </si>
  <si>
    <t>Rozvoj podnikatelů 2011 (podpora pořízení technologií, výrobních zařízení nebo podnikatel.prostor)</t>
  </si>
  <si>
    <t>250.</t>
  </si>
  <si>
    <t>Naše školka 2011 (podpora zkvalitňování předškolní péče)</t>
  </si>
  <si>
    <t>251.</t>
  </si>
  <si>
    <t>Sportoviště 2011 (výstavba a údržba sportovních a TV zařízení)</t>
  </si>
  <si>
    <t>252.</t>
  </si>
  <si>
    <t>Čistá voda 2011 (zásobování vodou, čištění odpadních vod, ochrana před povodněmi)</t>
  </si>
  <si>
    <t>253.</t>
  </si>
  <si>
    <t xml:space="preserve">Jdeme příkladem - předcházíme odpadům 2011 (podpora předcházení vzniku odpadů, využívání materiálů šetrných k ŽP) </t>
  </si>
  <si>
    <t>254.</t>
  </si>
  <si>
    <t>Environmentální osvěta - Přírodní zahrady 2011 (rozvoj systému EVVO)</t>
  </si>
  <si>
    <t>255.</t>
  </si>
  <si>
    <t>Bezpečné metropolitní sítě 2011 (podpora komunik.infrastrukt. orgánů veřejné správy)</t>
  </si>
  <si>
    <t>256.</t>
  </si>
  <si>
    <t>Prevence kriminality 2011 (podpora specifických programů prevence kriminality)</t>
  </si>
  <si>
    <t>257.</t>
  </si>
  <si>
    <t>Rozvoj vesnice 2011 (obnova místních částí měst a obcí)</t>
  </si>
  <si>
    <t>258.</t>
  </si>
  <si>
    <t>Regionální kultura 2011 (podpora kult. akcí v oblasti neprofesionálního umění)</t>
  </si>
  <si>
    <t>259.</t>
  </si>
  <si>
    <t>Doprovodná infrastruktura cestovních ruchu 2011 (rozvoj zážitkové turistiky)</t>
  </si>
  <si>
    <t>260.</t>
  </si>
  <si>
    <t>Bezpečná silnice 2011 (podpora zvýšení bezpečnosti a snížení rizik provozu)</t>
  </si>
  <si>
    <t>261.</t>
  </si>
  <si>
    <t>Bioodpady 2011 (nakládání s bioodpadem)</t>
  </si>
  <si>
    <t>262.</t>
  </si>
  <si>
    <t>Investujme v sociálních službách 2011 (podpora NNO poskytující sociální služby)</t>
  </si>
  <si>
    <t>Grantové programy vyhodnocené v roce 2011</t>
  </si>
  <si>
    <t>Počet stran: 3</t>
  </si>
  <si>
    <t>vyhodnocených v roce 2011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</si>
</sst>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4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164" fontId="1" fillId="33" borderId="11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top" textRotation="90" wrapText="1"/>
    </xf>
    <xf numFmtId="0" fontId="0" fillId="33" borderId="16" xfId="0" applyFill="1" applyBorder="1" applyAlignment="1">
      <alignment horizontal="center" vertical="top" textRotation="90" wrapText="1"/>
    </xf>
    <xf numFmtId="0" fontId="0" fillId="33" borderId="15" xfId="0" applyFill="1" applyBorder="1" applyAlignment="1">
      <alignment horizontal="center" vertical="top" textRotation="90" wrapText="1"/>
    </xf>
    <xf numFmtId="0" fontId="1" fillId="33" borderId="10" xfId="0" applyFont="1" applyFill="1" applyBorder="1" applyAlignment="1">
      <alignment horizontal="center" textRotation="90"/>
    </xf>
    <xf numFmtId="0" fontId="1" fillId="33" borderId="15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justify" vertical="center" textRotation="90"/>
    </xf>
    <xf numFmtId="0" fontId="1" fillId="33" borderId="15" xfId="0" applyFont="1" applyFill="1" applyBorder="1" applyAlignment="1">
      <alignment horizontal="justify" vertical="center" textRotation="90"/>
    </xf>
    <xf numFmtId="0" fontId="1" fillId="33" borderId="10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33" borderId="17" xfId="0" applyFont="1" applyFill="1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0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33" borderId="19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1" fillId="35" borderId="11" xfId="0" applyNumberFormat="1" applyFont="1" applyFill="1" applyBorder="1" applyAlignment="1">
      <alignment horizontal="right"/>
    </xf>
    <xf numFmtId="3" fontId="1" fillId="35" borderId="11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workbookViewId="0" topLeftCell="A58">
      <selection activeCell="N117" sqref="N117"/>
    </sheetView>
  </sheetViews>
  <sheetFormatPr defaultColWidth="9.00390625" defaultRowHeight="12.75"/>
  <cols>
    <col min="1" max="1" width="3.75390625" style="27" customWidth="1"/>
    <col min="2" max="2" width="38.125" style="3" customWidth="1"/>
    <col min="3" max="3" width="11.125" style="3" customWidth="1"/>
    <col min="4" max="4" width="5.375" style="3" customWidth="1"/>
    <col min="5" max="5" width="4.625" style="3" customWidth="1"/>
    <col min="6" max="6" width="5.00390625" style="3" customWidth="1"/>
    <col min="7" max="7" width="6.125" style="3" customWidth="1"/>
    <col min="8" max="8" width="4.75390625" style="3" customWidth="1"/>
    <col min="9" max="9" width="7.00390625" style="3" customWidth="1"/>
    <col min="10" max="10" width="10.75390625" style="3" customWidth="1"/>
    <col min="11" max="11" width="9.375" style="3" customWidth="1"/>
    <col min="12" max="12" width="4.875" style="3" customWidth="1"/>
    <col min="13" max="13" width="11.125" style="3" customWidth="1"/>
    <col min="14" max="14" width="12.75390625" style="3" customWidth="1"/>
    <col min="15" max="15" width="6.125" style="3" customWidth="1"/>
    <col min="16" max="16" width="9.375" style="3" customWidth="1"/>
    <col min="17" max="17" width="4.875" style="23" customWidth="1"/>
    <col min="18" max="18" width="9.125" style="18" customWidth="1"/>
    <col min="19" max="19" width="9.00390625" style="18" customWidth="1"/>
    <col min="20" max="16384" width="9.125" style="18" customWidth="1"/>
  </cols>
  <sheetData>
    <row r="1" spans="1:15" ht="18">
      <c r="A1" s="43" t="s">
        <v>156</v>
      </c>
      <c r="N1" s="48" t="s">
        <v>155</v>
      </c>
      <c r="O1" s="48"/>
    </row>
    <row r="2" spans="1:15" ht="15">
      <c r="A2" s="49"/>
      <c r="N2" s="48" t="s">
        <v>189</v>
      </c>
      <c r="O2" s="48"/>
    </row>
    <row r="3" ht="13.5" customHeight="1">
      <c r="A3" s="29"/>
    </row>
    <row r="4" spans="1:17" ht="12.75" customHeight="1">
      <c r="A4" s="1" t="s">
        <v>0</v>
      </c>
      <c r="B4" s="22" t="s">
        <v>18</v>
      </c>
      <c r="C4" s="80" t="s">
        <v>10</v>
      </c>
      <c r="D4" s="83" t="s">
        <v>3</v>
      </c>
      <c r="E4" s="84"/>
      <c r="F4" s="84"/>
      <c r="G4" s="85"/>
      <c r="H4" s="85"/>
      <c r="I4" s="86"/>
      <c r="J4" s="80" t="s">
        <v>12</v>
      </c>
      <c r="K4" s="87" t="s">
        <v>13</v>
      </c>
      <c r="L4" s="72" t="s">
        <v>9</v>
      </c>
      <c r="M4" s="80" t="s">
        <v>17</v>
      </c>
      <c r="N4" s="80" t="s">
        <v>16</v>
      </c>
      <c r="O4" s="72" t="s">
        <v>71</v>
      </c>
      <c r="P4" s="15" t="s">
        <v>14</v>
      </c>
      <c r="Q4" s="72" t="s">
        <v>11</v>
      </c>
    </row>
    <row r="5" spans="1:17" ht="12.75" customHeight="1">
      <c r="A5" s="21"/>
      <c r="B5" s="21" t="s">
        <v>30</v>
      </c>
      <c r="C5" s="81"/>
      <c r="D5" s="75" t="s">
        <v>2</v>
      </c>
      <c r="E5" s="77" t="s">
        <v>4</v>
      </c>
      <c r="F5" s="77" t="s">
        <v>5</v>
      </c>
      <c r="G5" s="75" t="s">
        <v>7</v>
      </c>
      <c r="H5" s="77" t="s">
        <v>6</v>
      </c>
      <c r="I5" s="78" t="s">
        <v>8</v>
      </c>
      <c r="J5" s="81"/>
      <c r="K5" s="97"/>
      <c r="L5" s="73"/>
      <c r="M5" s="81"/>
      <c r="N5" s="81"/>
      <c r="O5" s="73"/>
      <c r="P5" s="16" t="s">
        <v>15</v>
      </c>
      <c r="Q5" s="73"/>
    </row>
    <row r="6" spans="1:18" ht="50.25" customHeight="1">
      <c r="A6" s="28"/>
      <c r="B6" s="20" t="s">
        <v>1</v>
      </c>
      <c r="C6" s="82"/>
      <c r="D6" s="76"/>
      <c r="E6" s="76"/>
      <c r="F6" s="76"/>
      <c r="G6" s="76"/>
      <c r="H6" s="76"/>
      <c r="I6" s="79"/>
      <c r="J6" s="82"/>
      <c r="K6" s="98"/>
      <c r="L6" s="74"/>
      <c r="M6" s="82"/>
      <c r="N6" s="82"/>
      <c r="O6" s="74"/>
      <c r="P6" s="17"/>
      <c r="Q6" s="74"/>
      <c r="R6" s="4"/>
    </row>
    <row r="7" spans="1:17" s="30" customFormat="1" ht="12.75">
      <c r="A7" s="51" t="s">
        <v>26</v>
      </c>
      <c r="B7" s="52" t="s">
        <v>27</v>
      </c>
      <c r="C7" s="53">
        <v>4100000</v>
      </c>
      <c r="D7" s="54">
        <v>122</v>
      </c>
      <c r="E7" s="54">
        <v>71</v>
      </c>
      <c r="F7" s="55">
        <f>E7*100/D7</f>
        <v>58.19672131147541</v>
      </c>
      <c r="G7" s="54">
        <v>111</v>
      </c>
      <c r="H7" s="54">
        <v>11</v>
      </c>
      <c r="I7" s="55">
        <f>G7*100/D7</f>
        <v>90.98360655737704</v>
      </c>
      <c r="J7" s="56">
        <v>6293140</v>
      </c>
      <c r="K7" s="56">
        <v>4086224</v>
      </c>
      <c r="L7" s="57">
        <f>K7*100/J7</f>
        <v>64.93140149432557</v>
      </c>
      <c r="M7" s="56">
        <v>7449206</v>
      </c>
      <c r="N7" s="56">
        <f>K7+M7</f>
        <v>11535430</v>
      </c>
      <c r="O7" s="58">
        <f>M7/K7</f>
        <v>1.8230048083511818</v>
      </c>
      <c r="P7" s="56">
        <f>C7-K7</f>
        <v>13776</v>
      </c>
      <c r="Q7" s="57">
        <f>K7*100/C7</f>
        <v>99.664</v>
      </c>
    </row>
    <row r="8" spans="1:17" s="30" customFormat="1" ht="12.75">
      <c r="A8" s="51" t="s">
        <v>28</v>
      </c>
      <c r="B8" s="52" t="s">
        <v>29</v>
      </c>
      <c r="C8" s="53">
        <v>2000000</v>
      </c>
      <c r="D8" s="54">
        <v>115</v>
      </c>
      <c r="E8" s="54">
        <v>58</v>
      </c>
      <c r="F8" s="55">
        <f>E8*100/D8</f>
        <v>50.43478260869565</v>
      </c>
      <c r="G8" s="54">
        <v>75</v>
      </c>
      <c r="H8" s="54">
        <v>40</v>
      </c>
      <c r="I8" s="55">
        <f>G8*100/D8</f>
        <v>65.21739130434783</v>
      </c>
      <c r="J8" s="56">
        <v>3976240</v>
      </c>
      <c r="K8" s="56">
        <v>1911800</v>
      </c>
      <c r="L8" s="57">
        <f>K8*100/J8</f>
        <v>48.080598756614286</v>
      </c>
      <c r="M8" s="56">
        <v>6029436</v>
      </c>
      <c r="N8" s="56">
        <f>K8+M8</f>
        <v>7941236</v>
      </c>
      <c r="O8" s="58">
        <f aca="true" t="shared" si="0" ref="O8:O36">M8/K8</f>
        <v>3.153800606758029</v>
      </c>
      <c r="P8" s="56">
        <f>C8-K8</f>
        <v>88200</v>
      </c>
      <c r="Q8" s="57">
        <f>K8*100/C8</f>
        <v>95.59</v>
      </c>
    </row>
    <row r="9" spans="1:17" s="33" customFormat="1" ht="12.75">
      <c r="A9" s="32" t="s">
        <v>32</v>
      </c>
      <c r="B9" s="32" t="s">
        <v>33</v>
      </c>
      <c r="C9" s="5">
        <v>1200000</v>
      </c>
      <c r="D9" s="2">
        <v>8</v>
      </c>
      <c r="E9" s="2">
        <v>4</v>
      </c>
      <c r="F9" s="8">
        <f>E9*100/D9</f>
        <v>50</v>
      </c>
      <c r="G9" s="2">
        <v>4</v>
      </c>
      <c r="H9" s="2">
        <v>4</v>
      </c>
      <c r="I9" s="8">
        <f>G9*100/D9</f>
        <v>50</v>
      </c>
      <c r="J9" s="12">
        <v>338059</v>
      </c>
      <c r="K9" s="12">
        <v>177459</v>
      </c>
      <c r="L9" s="26">
        <f>K9*100/J9</f>
        <v>52.4934996553856</v>
      </c>
      <c r="M9" s="12">
        <v>271279</v>
      </c>
      <c r="N9" s="12">
        <f>K9+M9</f>
        <v>448738</v>
      </c>
      <c r="O9" s="35">
        <f t="shared" si="0"/>
        <v>1.5286854991857275</v>
      </c>
      <c r="P9" s="12">
        <f>C9-K9</f>
        <v>1022541</v>
      </c>
      <c r="Q9" s="26">
        <f>K9*100/C9</f>
        <v>14.78825</v>
      </c>
    </row>
    <row r="10" spans="1:17" s="33" customFormat="1" ht="12.75">
      <c r="A10" s="32" t="s">
        <v>34</v>
      </c>
      <c r="B10" s="32" t="s">
        <v>35</v>
      </c>
      <c r="C10" s="5">
        <v>6000000</v>
      </c>
      <c r="D10" s="2">
        <v>93</v>
      </c>
      <c r="E10" s="2">
        <v>46</v>
      </c>
      <c r="F10" s="8">
        <f>E10*100/D10</f>
        <v>49.46236559139785</v>
      </c>
      <c r="G10" s="2">
        <v>69</v>
      </c>
      <c r="H10" s="2">
        <v>24</v>
      </c>
      <c r="I10" s="8">
        <f>G10*100/D10</f>
        <v>74.19354838709677</v>
      </c>
      <c r="J10" s="12">
        <v>11959681</v>
      </c>
      <c r="K10" s="12">
        <v>6000000</v>
      </c>
      <c r="L10" s="26">
        <f>K10*100/J10</f>
        <v>50.168562188238965</v>
      </c>
      <c r="M10" s="12">
        <v>16046298</v>
      </c>
      <c r="N10" s="12">
        <f>K10+M10</f>
        <v>22046298</v>
      </c>
      <c r="O10" s="35">
        <f t="shared" si="0"/>
        <v>2.674383</v>
      </c>
      <c r="P10" s="12">
        <f>C10-K10</f>
        <v>0</v>
      </c>
      <c r="Q10" s="26">
        <f>K10*100/C10</f>
        <v>100</v>
      </c>
    </row>
    <row r="11" spans="1:17" s="33" customFormat="1" ht="12.75">
      <c r="A11" s="32" t="s">
        <v>36</v>
      </c>
      <c r="B11" s="32" t="s">
        <v>37</v>
      </c>
      <c r="C11" s="5">
        <v>2500000</v>
      </c>
      <c r="D11" s="2">
        <v>209</v>
      </c>
      <c r="E11" s="2">
        <v>119</v>
      </c>
      <c r="F11" s="8">
        <f aca="true" t="shared" si="1" ref="F11:F18">E11*100/D11</f>
        <v>56.9377990430622</v>
      </c>
      <c r="G11" s="2">
        <v>140</v>
      </c>
      <c r="H11" s="2">
        <v>69</v>
      </c>
      <c r="I11" s="8">
        <f aca="true" t="shared" si="2" ref="I11:I18">G11*100/D11</f>
        <v>66.98564593301435</v>
      </c>
      <c r="J11" s="12">
        <v>4683674</v>
      </c>
      <c r="K11" s="12">
        <v>2500000</v>
      </c>
      <c r="L11" s="26">
        <f aca="true" t="shared" si="3" ref="L11:L18">K11*100/J11</f>
        <v>53.37690027102655</v>
      </c>
      <c r="M11" s="12">
        <v>4429870</v>
      </c>
      <c r="N11" s="12">
        <f aca="true" t="shared" si="4" ref="N11:N18">K11+M11</f>
        <v>6929870</v>
      </c>
      <c r="O11" s="35">
        <f t="shared" si="0"/>
        <v>1.771948</v>
      </c>
      <c r="P11" s="12">
        <f aca="true" t="shared" si="5" ref="P11:P18">C11-K11</f>
        <v>0</v>
      </c>
      <c r="Q11" s="26">
        <f aca="true" t="shared" si="6" ref="Q11:Q18">K11*100/C11</f>
        <v>100</v>
      </c>
    </row>
    <row r="12" spans="1:17" s="33" customFormat="1" ht="12.75">
      <c r="A12" s="32" t="s">
        <v>38</v>
      </c>
      <c r="B12" s="32" t="s">
        <v>39</v>
      </c>
      <c r="C12" s="5">
        <v>4000000</v>
      </c>
      <c r="D12" s="2">
        <v>148</v>
      </c>
      <c r="E12" s="2">
        <v>88</v>
      </c>
      <c r="F12" s="8">
        <f t="shared" si="1"/>
        <v>59.45945945945946</v>
      </c>
      <c r="G12" s="2">
        <v>94</v>
      </c>
      <c r="H12" s="2">
        <v>54</v>
      </c>
      <c r="I12" s="8">
        <f t="shared" si="2"/>
        <v>63.513513513513516</v>
      </c>
      <c r="J12" s="12">
        <v>7084345</v>
      </c>
      <c r="K12" s="12">
        <v>4000000</v>
      </c>
      <c r="L12" s="26">
        <f t="shared" si="3"/>
        <v>56.46252405832861</v>
      </c>
      <c r="M12" s="12">
        <v>23060091</v>
      </c>
      <c r="N12" s="12">
        <f t="shared" si="4"/>
        <v>27060091</v>
      </c>
      <c r="O12" s="35">
        <f t="shared" si="0"/>
        <v>5.76502275</v>
      </c>
      <c r="P12" s="12">
        <f t="shared" si="5"/>
        <v>0</v>
      </c>
      <c r="Q12" s="26">
        <f t="shared" si="6"/>
        <v>100</v>
      </c>
    </row>
    <row r="13" spans="1:17" s="33" customFormat="1" ht="12.75">
      <c r="A13" s="32" t="s">
        <v>40</v>
      </c>
      <c r="B13" s="32" t="s">
        <v>41</v>
      </c>
      <c r="C13" s="5">
        <v>700000</v>
      </c>
      <c r="D13" s="2">
        <v>29</v>
      </c>
      <c r="E13" s="2">
        <v>26</v>
      </c>
      <c r="F13" s="8">
        <f t="shared" si="1"/>
        <v>89.65517241379311</v>
      </c>
      <c r="G13" s="2">
        <v>26</v>
      </c>
      <c r="H13" s="2">
        <v>3</v>
      </c>
      <c r="I13" s="8">
        <f t="shared" si="2"/>
        <v>89.65517241379311</v>
      </c>
      <c r="J13" s="12">
        <v>599179</v>
      </c>
      <c r="K13" s="12">
        <v>552779</v>
      </c>
      <c r="L13" s="26">
        <f t="shared" si="3"/>
        <v>92.25607038964984</v>
      </c>
      <c r="M13" s="12">
        <v>821384</v>
      </c>
      <c r="N13" s="12">
        <f t="shared" si="4"/>
        <v>1374163</v>
      </c>
      <c r="O13" s="35">
        <f t="shared" si="0"/>
        <v>1.4859175185743307</v>
      </c>
      <c r="P13" s="12">
        <f t="shared" si="5"/>
        <v>147221</v>
      </c>
      <c r="Q13" s="26">
        <f t="shared" si="6"/>
        <v>78.96842857142857</v>
      </c>
    </row>
    <row r="14" spans="1:17" s="33" customFormat="1" ht="12.75">
      <c r="A14" s="32" t="s">
        <v>42</v>
      </c>
      <c r="B14" s="32" t="s">
        <v>43</v>
      </c>
      <c r="C14" s="5">
        <v>10000000</v>
      </c>
      <c r="D14" s="2">
        <v>106</v>
      </c>
      <c r="E14" s="2">
        <v>53</v>
      </c>
      <c r="F14" s="8">
        <f t="shared" si="1"/>
        <v>50</v>
      </c>
      <c r="G14" s="2">
        <v>77</v>
      </c>
      <c r="H14" s="2">
        <v>29</v>
      </c>
      <c r="I14" s="8">
        <f t="shared" si="2"/>
        <v>72.64150943396227</v>
      </c>
      <c r="J14" s="12">
        <v>18265935</v>
      </c>
      <c r="K14" s="12">
        <v>10000000</v>
      </c>
      <c r="L14" s="26">
        <f t="shared" si="3"/>
        <v>54.74671841326491</v>
      </c>
      <c r="M14" s="12">
        <v>14405696</v>
      </c>
      <c r="N14" s="12">
        <f t="shared" si="4"/>
        <v>24405696</v>
      </c>
      <c r="O14" s="35">
        <f t="shared" si="0"/>
        <v>1.4405696</v>
      </c>
      <c r="P14" s="12">
        <f t="shared" si="5"/>
        <v>0</v>
      </c>
      <c r="Q14" s="26">
        <f t="shared" si="6"/>
        <v>100</v>
      </c>
    </row>
    <row r="15" spans="1:17" s="33" customFormat="1" ht="12.75">
      <c r="A15" s="32" t="s">
        <v>44</v>
      </c>
      <c r="B15" s="32" t="s">
        <v>124</v>
      </c>
      <c r="C15" s="5">
        <v>1200000</v>
      </c>
      <c r="D15" s="2">
        <v>38</v>
      </c>
      <c r="E15" s="2">
        <v>18</v>
      </c>
      <c r="F15" s="8">
        <f t="shared" si="1"/>
        <v>47.36842105263158</v>
      </c>
      <c r="G15" s="2">
        <v>26</v>
      </c>
      <c r="H15" s="2">
        <v>12</v>
      </c>
      <c r="I15" s="8">
        <f t="shared" si="2"/>
        <v>68.42105263157895</v>
      </c>
      <c r="J15" s="12">
        <v>2217650</v>
      </c>
      <c r="K15" s="12">
        <v>1191800</v>
      </c>
      <c r="L15" s="26">
        <f t="shared" si="3"/>
        <v>53.74157328703808</v>
      </c>
      <c r="M15" s="12">
        <v>2051446</v>
      </c>
      <c r="N15" s="12">
        <f t="shared" si="4"/>
        <v>3243246</v>
      </c>
      <c r="O15" s="35">
        <f t="shared" si="0"/>
        <v>1.721300553784192</v>
      </c>
      <c r="P15" s="12">
        <f t="shared" si="5"/>
        <v>8200</v>
      </c>
      <c r="Q15" s="26">
        <f t="shared" si="6"/>
        <v>99.31666666666666</v>
      </c>
    </row>
    <row r="16" spans="1:17" s="33" customFormat="1" ht="12.75">
      <c r="A16" s="32" t="s">
        <v>45</v>
      </c>
      <c r="B16" s="32" t="s">
        <v>50</v>
      </c>
      <c r="C16" s="5">
        <v>700000</v>
      </c>
      <c r="D16" s="2">
        <v>51</v>
      </c>
      <c r="E16" s="2">
        <v>21</v>
      </c>
      <c r="F16" s="8">
        <f t="shared" si="1"/>
        <v>41.1764705882353</v>
      </c>
      <c r="G16" s="2">
        <v>38</v>
      </c>
      <c r="H16" s="2">
        <v>13</v>
      </c>
      <c r="I16" s="8">
        <f t="shared" si="2"/>
        <v>74.50980392156863</v>
      </c>
      <c r="J16" s="12">
        <v>1296414</v>
      </c>
      <c r="K16" s="12">
        <v>693914</v>
      </c>
      <c r="L16" s="26">
        <f t="shared" si="3"/>
        <v>53.525648442549986</v>
      </c>
      <c r="M16" s="12">
        <v>577846</v>
      </c>
      <c r="N16" s="12">
        <f t="shared" si="4"/>
        <v>1271760</v>
      </c>
      <c r="O16" s="35">
        <f t="shared" si="0"/>
        <v>0.8327343157797652</v>
      </c>
      <c r="P16" s="12">
        <f t="shared" si="5"/>
        <v>6086</v>
      </c>
      <c r="Q16" s="26">
        <f t="shared" si="6"/>
        <v>99.13057142857143</v>
      </c>
    </row>
    <row r="17" spans="1:17" s="33" customFormat="1" ht="12.75">
      <c r="A17" s="32" t="s">
        <v>46</v>
      </c>
      <c r="B17" s="32" t="s">
        <v>51</v>
      </c>
      <c r="C17" s="5">
        <v>5000000</v>
      </c>
      <c r="D17" s="2">
        <v>43</v>
      </c>
      <c r="E17" s="2">
        <v>37</v>
      </c>
      <c r="F17" s="8">
        <f t="shared" si="1"/>
        <v>86.04651162790698</v>
      </c>
      <c r="G17" s="2">
        <v>37</v>
      </c>
      <c r="H17" s="2">
        <v>6</v>
      </c>
      <c r="I17" s="8">
        <f t="shared" si="2"/>
        <v>86.04651162790698</v>
      </c>
      <c r="J17" s="12">
        <v>5736507</v>
      </c>
      <c r="K17" s="12">
        <v>4912964</v>
      </c>
      <c r="L17" s="26">
        <f t="shared" si="3"/>
        <v>85.64382471772457</v>
      </c>
      <c r="M17" s="12">
        <v>8207407</v>
      </c>
      <c r="N17" s="12">
        <f t="shared" si="4"/>
        <v>13120371</v>
      </c>
      <c r="O17" s="35">
        <f t="shared" si="0"/>
        <v>1.670561192795225</v>
      </c>
      <c r="P17" s="12">
        <f t="shared" si="5"/>
        <v>87036</v>
      </c>
      <c r="Q17" s="26">
        <f t="shared" si="6"/>
        <v>98.25928</v>
      </c>
    </row>
    <row r="18" spans="1:17" s="33" customFormat="1" ht="12.75">
      <c r="A18" s="32" t="s">
        <v>47</v>
      </c>
      <c r="B18" s="32" t="s">
        <v>52</v>
      </c>
      <c r="C18" s="5">
        <v>800000</v>
      </c>
      <c r="D18" s="2">
        <v>17</v>
      </c>
      <c r="E18" s="2">
        <v>12</v>
      </c>
      <c r="F18" s="8">
        <f t="shared" si="1"/>
        <v>70.58823529411765</v>
      </c>
      <c r="G18" s="2">
        <v>12</v>
      </c>
      <c r="H18" s="2">
        <v>5</v>
      </c>
      <c r="I18" s="8">
        <f t="shared" si="2"/>
        <v>70.58823529411765</v>
      </c>
      <c r="J18" s="12">
        <v>480967</v>
      </c>
      <c r="K18" s="12">
        <v>361487</v>
      </c>
      <c r="L18" s="26">
        <f t="shared" si="3"/>
        <v>75.15837884927656</v>
      </c>
      <c r="M18" s="12">
        <v>156363</v>
      </c>
      <c r="N18" s="12">
        <f t="shared" si="4"/>
        <v>517850</v>
      </c>
      <c r="O18" s="35">
        <f t="shared" si="0"/>
        <v>0.432554974314429</v>
      </c>
      <c r="P18" s="12">
        <f t="shared" si="5"/>
        <v>438513</v>
      </c>
      <c r="Q18" s="26">
        <f t="shared" si="6"/>
        <v>45.185875</v>
      </c>
    </row>
    <row r="19" spans="1:17" s="33" customFormat="1" ht="12.75">
      <c r="A19" s="32" t="s">
        <v>48</v>
      </c>
      <c r="B19" s="32" t="s">
        <v>53</v>
      </c>
      <c r="C19" s="5">
        <v>1200000</v>
      </c>
      <c r="D19" s="2">
        <v>37</v>
      </c>
      <c r="E19" s="2">
        <v>22</v>
      </c>
      <c r="F19" s="8">
        <f>E19*100/D19</f>
        <v>59.45945945945946</v>
      </c>
      <c r="G19" s="2">
        <v>30</v>
      </c>
      <c r="H19" s="2">
        <v>7</v>
      </c>
      <c r="I19" s="8">
        <f>G19*100/D19</f>
        <v>81.08108108108108</v>
      </c>
      <c r="J19" s="12">
        <v>2066273</v>
      </c>
      <c r="K19" s="12">
        <v>1177733</v>
      </c>
      <c r="L19" s="26">
        <f>K19*100/J19</f>
        <v>56.9979378329969</v>
      </c>
      <c r="M19" s="12">
        <v>1522632</v>
      </c>
      <c r="N19" s="12">
        <f>K19+M19</f>
        <v>2700365</v>
      </c>
      <c r="O19" s="35">
        <f t="shared" si="0"/>
        <v>1.2928499074068571</v>
      </c>
      <c r="P19" s="12">
        <f>C19-K19</f>
        <v>22267</v>
      </c>
      <c r="Q19" s="26">
        <f>K19*100/C19</f>
        <v>98.14441666666667</v>
      </c>
    </row>
    <row r="20" spans="1:17" s="33" customFormat="1" ht="12.75">
      <c r="A20" s="32" t="s">
        <v>49</v>
      </c>
      <c r="B20" s="32" t="s">
        <v>54</v>
      </c>
      <c r="C20" s="5">
        <v>3000000</v>
      </c>
      <c r="D20" s="2">
        <v>1</v>
      </c>
      <c r="E20" s="2">
        <v>1</v>
      </c>
      <c r="F20" s="8">
        <f>E20*100/D20</f>
        <v>100</v>
      </c>
      <c r="G20" s="2">
        <v>1</v>
      </c>
      <c r="H20" s="2">
        <v>0</v>
      </c>
      <c r="I20" s="8">
        <f>G20*100/D20</f>
        <v>100</v>
      </c>
      <c r="J20" s="12">
        <v>65000</v>
      </c>
      <c r="K20" s="12">
        <v>65000</v>
      </c>
      <c r="L20" s="26">
        <f>K20*100/J20</f>
        <v>100</v>
      </c>
      <c r="M20" s="12">
        <v>100000</v>
      </c>
      <c r="N20" s="12">
        <f>K20+M20</f>
        <v>165000</v>
      </c>
      <c r="O20" s="35">
        <f t="shared" si="0"/>
        <v>1.5384615384615385</v>
      </c>
      <c r="P20" s="12">
        <f>C20-K20</f>
        <v>2935000</v>
      </c>
      <c r="Q20" s="26">
        <f>K20*100/C20</f>
        <v>2.1666666666666665</v>
      </c>
    </row>
    <row r="21" spans="1:17" s="33" customFormat="1" ht="12.75">
      <c r="A21" s="32" t="s">
        <v>55</v>
      </c>
      <c r="B21" s="32" t="s">
        <v>59</v>
      </c>
      <c r="C21" s="5">
        <v>500000</v>
      </c>
      <c r="D21" s="2">
        <v>27</v>
      </c>
      <c r="E21" s="2">
        <v>13</v>
      </c>
      <c r="F21" s="8">
        <f>E21*100/D21</f>
        <v>48.148148148148145</v>
      </c>
      <c r="G21" s="2">
        <v>21</v>
      </c>
      <c r="H21" s="2">
        <v>6</v>
      </c>
      <c r="I21" s="8">
        <f>G21*100/D21</f>
        <v>77.77777777777777</v>
      </c>
      <c r="J21" s="12">
        <v>1006144</v>
      </c>
      <c r="K21" s="12">
        <v>500000</v>
      </c>
      <c r="L21" s="26">
        <f>K21*100/J21</f>
        <v>49.69467591120158</v>
      </c>
      <c r="M21" s="12">
        <v>553152</v>
      </c>
      <c r="N21" s="12">
        <f>K21+M21</f>
        <v>1053152</v>
      </c>
      <c r="O21" s="35">
        <f t="shared" si="0"/>
        <v>1.106304</v>
      </c>
      <c r="P21" s="12">
        <f>C21-K21</f>
        <v>0</v>
      </c>
      <c r="Q21" s="26">
        <f>K21*100/C21</f>
        <v>100</v>
      </c>
    </row>
    <row r="22" spans="1:17" s="33" customFormat="1" ht="12.75">
      <c r="A22" s="32" t="s">
        <v>56</v>
      </c>
      <c r="B22" s="32" t="s">
        <v>60</v>
      </c>
      <c r="C22" s="5">
        <v>6000000</v>
      </c>
      <c r="D22" s="2">
        <v>57</v>
      </c>
      <c r="E22" s="2">
        <v>47</v>
      </c>
      <c r="F22" s="8">
        <f>E22*100/D22</f>
        <v>82.45614035087719</v>
      </c>
      <c r="G22" s="2">
        <v>47</v>
      </c>
      <c r="H22" s="2">
        <v>10</v>
      </c>
      <c r="I22" s="8">
        <f>G22*100/D22</f>
        <v>82.45614035087719</v>
      </c>
      <c r="J22" s="12">
        <v>6857652</v>
      </c>
      <c r="K22" s="12">
        <v>5768276</v>
      </c>
      <c r="L22" s="26">
        <f>K22*100/J22</f>
        <v>84.11444616903862</v>
      </c>
      <c r="M22" s="12">
        <v>16139930</v>
      </c>
      <c r="N22" s="12">
        <f>K22+M22</f>
        <v>21908206</v>
      </c>
      <c r="O22" s="35">
        <f t="shared" si="0"/>
        <v>2.7980509254411543</v>
      </c>
      <c r="P22" s="12">
        <f>C22-K22</f>
        <v>231724</v>
      </c>
      <c r="Q22" s="26">
        <f>K22*100/C22</f>
        <v>96.13793333333334</v>
      </c>
    </row>
    <row r="23" spans="1:17" s="33" customFormat="1" ht="12.75">
      <c r="A23" s="32" t="s">
        <v>57</v>
      </c>
      <c r="B23" s="32" t="s">
        <v>61</v>
      </c>
      <c r="C23" s="5">
        <v>1500000</v>
      </c>
      <c r="D23" s="2">
        <v>21</v>
      </c>
      <c r="E23" s="2">
        <v>19</v>
      </c>
      <c r="F23" s="8">
        <f aca="true" t="shared" si="7" ref="F23:F36">E23*100/D23</f>
        <v>90.47619047619048</v>
      </c>
      <c r="G23" s="2">
        <v>21</v>
      </c>
      <c r="H23" s="2">
        <v>0</v>
      </c>
      <c r="I23" s="8">
        <f aca="true" t="shared" si="8" ref="I23:I36">G23*100/D23</f>
        <v>100</v>
      </c>
      <c r="J23" s="12">
        <v>1809203</v>
      </c>
      <c r="K23" s="12">
        <v>1500000</v>
      </c>
      <c r="L23" s="26">
        <f aca="true" t="shared" si="9" ref="L23:L36">K23*100/J23</f>
        <v>82.90943581234389</v>
      </c>
      <c r="M23" s="12">
        <v>2104087</v>
      </c>
      <c r="N23" s="12">
        <f aca="true" t="shared" si="10" ref="N23:N36">K23+M23</f>
        <v>3604087</v>
      </c>
      <c r="O23" s="35">
        <f t="shared" si="0"/>
        <v>1.4027246666666666</v>
      </c>
      <c r="P23" s="12">
        <f aca="true" t="shared" si="11" ref="P23:P36">C23-K23</f>
        <v>0</v>
      </c>
      <c r="Q23" s="26">
        <f aca="true" t="shared" si="12" ref="Q23:Q36">K23*100/C23</f>
        <v>100</v>
      </c>
    </row>
    <row r="24" spans="1:17" s="33" customFormat="1" ht="12.75">
      <c r="A24" s="32" t="s">
        <v>58</v>
      </c>
      <c r="B24" s="32" t="s">
        <v>62</v>
      </c>
      <c r="C24" s="5">
        <v>1500000</v>
      </c>
      <c r="D24" s="2">
        <v>25</v>
      </c>
      <c r="E24" s="2">
        <v>22</v>
      </c>
      <c r="F24" s="8">
        <f t="shared" si="7"/>
        <v>88</v>
      </c>
      <c r="G24" s="2">
        <v>23</v>
      </c>
      <c r="H24" s="2">
        <v>2</v>
      </c>
      <c r="I24" s="8">
        <f t="shared" si="8"/>
        <v>92</v>
      </c>
      <c r="J24" s="12">
        <v>1035797</v>
      </c>
      <c r="K24" s="12">
        <v>918822</v>
      </c>
      <c r="L24" s="26">
        <f t="shared" si="9"/>
        <v>88.70676397016018</v>
      </c>
      <c r="M24" s="12">
        <v>1104796</v>
      </c>
      <c r="N24" s="12">
        <f t="shared" si="10"/>
        <v>2023618</v>
      </c>
      <c r="O24" s="35">
        <f t="shared" si="0"/>
        <v>1.2024048183434877</v>
      </c>
      <c r="P24" s="12">
        <f t="shared" si="11"/>
        <v>581178</v>
      </c>
      <c r="Q24" s="26">
        <f t="shared" si="12"/>
        <v>61.2548</v>
      </c>
    </row>
    <row r="25" spans="1:17" s="33" customFormat="1" ht="12.75">
      <c r="A25" s="32" t="s">
        <v>63</v>
      </c>
      <c r="B25" s="32" t="s">
        <v>70</v>
      </c>
      <c r="C25" s="5">
        <v>2000000</v>
      </c>
      <c r="D25" s="2">
        <v>31</v>
      </c>
      <c r="E25" s="2">
        <v>20</v>
      </c>
      <c r="F25" s="8">
        <f t="shared" si="7"/>
        <v>64.51612903225806</v>
      </c>
      <c r="G25" s="2">
        <v>28</v>
      </c>
      <c r="H25" s="2">
        <v>3</v>
      </c>
      <c r="I25" s="8">
        <f t="shared" si="8"/>
        <v>90.3225806451613</v>
      </c>
      <c r="J25" s="12">
        <v>3194831</v>
      </c>
      <c r="K25" s="12">
        <v>1999669</v>
      </c>
      <c r="L25" s="26">
        <f t="shared" si="9"/>
        <v>62.590759886829694</v>
      </c>
      <c r="M25" s="12">
        <v>21390637</v>
      </c>
      <c r="N25" s="12">
        <f t="shared" si="10"/>
        <v>23390306</v>
      </c>
      <c r="O25" s="35">
        <f t="shared" si="0"/>
        <v>10.697088868207688</v>
      </c>
      <c r="P25" s="12">
        <f t="shared" si="11"/>
        <v>331</v>
      </c>
      <c r="Q25" s="26">
        <f t="shared" si="12"/>
        <v>99.98345</v>
      </c>
    </row>
    <row r="26" spans="1:17" s="33" customFormat="1" ht="12.75">
      <c r="A26" s="32" t="s">
        <v>64</v>
      </c>
      <c r="B26" s="32" t="s">
        <v>67</v>
      </c>
      <c r="C26" s="5">
        <v>10000000</v>
      </c>
      <c r="D26" s="2">
        <v>63</v>
      </c>
      <c r="E26" s="2">
        <v>52</v>
      </c>
      <c r="F26" s="8">
        <f t="shared" si="7"/>
        <v>82.53968253968254</v>
      </c>
      <c r="G26" s="2">
        <v>52</v>
      </c>
      <c r="H26" s="2">
        <v>11</v>
      </c>
      <c r="I26" s="8">
        <f t="shared" si="8"/>
        <v>82.53968253968254</v>
      </c>
      <c r="J26" s="12">
        <v>11357773</v>
      </c>
      <c r="K26" s="12">
        <v>9346223</v>
      </c>
      <c r="L26" s="26">
        <f t="shared" si="9"/>
        <v>82.28922166343702</v>
      </c>
      <c r="M26" s="12">
        <v>13734272</v>
      </c>
      <c r="N26" s="12">
        <f t="shared" si="10"/>
        <v>23080495</v>
      </c>
      <c r="O26" s="35">
        <f t="shared" si="0"/>
        <v>1.4694997112737413</v>
      </c>
      <c r="P26" s="12">
        <f t="shared" si="11"/>
        <v>653777</v>
      </c>
      <c r="Q26" s="26">
        <f t="shared" si="12"/>
        <v>93.46223</v>
      </c>
    </row>
    <row r="27" spans="1:17" s="33" customFormat="1" ht="12.75">
      <c r="A27" s="32" t="s">
        <v>65</v>
      </c>
      <c r="B27" s="32" t="s">
        <v>68</v>
      </c>
      <c r="C27" s="5">
        <v>2000000</v>
      </c>
      <c r="D27" s="2">
        <v>51</v>
      </c>
      <c r="E27" s="2">
        <v>28</v>
      </c>
      <c r="F27" s="8">
        <f t="shared" si="7"/>
        <v>54.90196078431372</v>
      </c>
      <c r="G27" s="2">
        <v>39</v>
      </c>
      <c r="H27" s="2">
        <v>12</v>
      </c>
      <c r="I27" s="8">
        <f t="shared" si="8"/>
        <v>76.47058823529412</v>
      </c>
      <c r="J27" s="12">
        <v>3683301</v>
      </c>
      <c r="K27" s="12">
        <v>1974477</v>
      </c>
      <c r="L27" s="26">
        <f t="shared" si="9"/>
        <v>53.60618097733528</v>
      </c>
      <c r="M27" s="12">
        <v>3344084</v>
      </c>
      <c r="N27" s="12">
        <f t="shared" si="10"/>
        <v>5318561</v>
      </c>
      <c r="O27" s="35">
        <f t="shared" si="0"/>
        <v>1.6936555857576463</v>
      </c>
      <c r="P27" s="12">
        <f t="shared" si="11"/>
        <v>25523</v>
      </c>
      <c r="Q27" s="26">
        <f t="shared" si="12"/>
        <v>98.72385</v>
      </c>
    </row>
    <row r="28" spans="1:17" s="33" customFormat="1" ht="12.75">
      <c r="A28" s="32" t="s">
        <v>66</v>
      </c>
      <c r="B28" s="32" t="s">
        <v>69</v>
      </c>
      <c r="C28" s="5">
        <v>4000000</v>
      </c>
      <c r="D28" s="2">
        <v>18</v>
      </c>
      <c r="E28" s="2">
        <v>17</v>
      </c>
      <c r="F28" s="8">
        <f t="shared" si="7"/>
        <v>94.44444444444444</v>
      </c>
      <c r="G28" s="2">
        <v>17</v>
      </c>
      <c r="H28" s="2">
        <v>1</v>
      </c>
      <c r="I28" s="8">
        <f t="shared" si="8"/>
        <v>94.44444444444444</v>
      </c>
      <c r="J28" s="12">
        <v>2011746</v>
      </c>
      <c r="K28" s="12">
        <v>1742246</v>
      </c>
      <c r="L28" s="26">
        <f t="shared" si="9"/>
        <v>86.60367660728541</v>
      </c>
      <c r="M28" s="12">
        <v>4090919</v>
      </c>
      <c r="N28" s="12">
        <f t="shared" si="10"/>
        <v>5833165</v>
      </c>
      <c r="O28" s="35">
        <f t="shared" si="0"/>
        <v>2.348071971466716</v>
      </c>
      <c r="P28" s="12">
        <f t="shared" si="11"/>
        <v>2257754</v>
      </c>
      <c r="Q28" s="26">
        <f t="shared" si="12"/>
        <v>43.55615</v>
      </c>
    </row>
    <row r="29" spans="1:17" s="33" customFormat="1" ht="12.75">
      <c r="A29" s="32" t="s">
        <v>72</v>
      </c>
      <c r="B29" s="32" t="s">
        <v>80</v>
      </c>
      <c r="C29" s="5">
        <v>1147000</v>
      </c>
      <c r="D29" s="2">
        <v>17</v>
      </c>
      <c r="E29" s="2">
        <v>16</v>
      </c>
      <c r="F29" s="8">
        <f t="shared" si="7"/>
        <v>94.11764705882354</v>
      </c>
      <c r="G29" s="2">
        <v>17</v>
      </c>
      <c r="H29" s="2">
        <v>0</v>
      </c>
      <c r="I29" s="8">
        <f t="shared" si="8"/>
        <v>100</v>
      </c>
      <c r="J29" s="12">
        <v>1036909</v>
      </c>
      <c r="K29" s="12">
        <v>959307</v>
      </c>
      <c r="L29" s="26">
        <f t="shared" si="9"/>
        <v>92.51602599649536</v>
      </c>
      <c r="M29" s="12">
        <v>2152444</v>
      </c>
      <c r="N29" s="12">
        <f t="shared" si="10"/>
        <v>3111751</v>
      </c>
      <c r="O29" s="35">
        <f t="shared" si="0"/>
        <v>2.24374887288428</v>
      </c>
      <c r="P29" s="12">
        <f t="shared" si="11"/>
        <v>187693</v>
      </c>
      <c r="Q29" s="26">
        <f t="shared" si="12"/>
        <v>83.63618134263295</v>
      </c>
    </row>
    <row r="30" spans="1:17" s="33" customFormat="1" ht="12.75">
      <c r="A30" s="32" t="s">
        <v>73</v>
      </c>
      <c r="B30" s="32" t="s">
        <v>81</v>
      </c>
      <c r="C30" s="5">
        <v>4022267</v>
      </c>
      <c r="D30" s="2">
        <v>127</v>
      </c>
      <c r="E30" s="2">
        <v>64</v>
      </c>
      <c r="F30" s="8">
        <f t="shared" si="7"/>
        <v>50.39370078740158</v>
      </c>
      <c r="G30" s="2">
        <v>79</v>
      </c>
      <c r="H30" s="2">
        <v>48</v>
      </c>
      <c r="I30" s="8">
        <f t="shared" si="8"/>
        <v>62.20472440944882</v>
      </c>
      <c r="J30" s="12">
        <v>7180228</v>
      </c>
      <c r="K30" s="12">
        <v>4022267</v>
      </c>
      <c r="L30" s="26">
        <f t="shared" si="9"/>
        <v>56.01865288957398</v>
      </c>
      <c r="M30" s="12">
        <v>7073473</v>
      </c>
      <c r="N30" s="12">
        <f t="shared" si="10"/>
        <v>11095740</v>
      </c>
      <c r="O30" s="35">
        <f t="shared" si="0"/>
        <v>1.7585786821213012</v>
      </c>
      <c r="P30" s="12">
        <f t="shared" si="11"/>
        <v>0</v>
      </c>
      <c r="Q30" s="26">
        <f t="shared" si="12"/>
        <v>100</v>
      </c>
    </row>
    <row r="31" spans="1:17" s="33" customFormat="1" ht="12.75">
      <c r="A31" s="32" t="s">
        <v>74</v>
      </c>
      <c r="B31" s="32" t="s">
        <v>82</v>
      </c>
      <c r="C31" s="5">
        <v>2935000</v>
      </c>
      <c r="D31" s="2">
        <v>34</v>
      </c>
      <c r="E31" s="2">
        <v>34</v>
      </c>
      <c r="F31" s="8">
        <f t="shared" si="7"/>
        <v>100</v>
      </c>
      <c r="G31" s="2">
        <v>34</v>
      </c>
      <c r="H31" s="2">
        <v>0</v>
      </c>
      <c r="I31" s="8">
        <f t="shared" si="8"/>
        <v>100</v>
      </c>
      <c r="J31" s="12">
        <v>1623943</v>
      </c>
      <c r="K31" s="12">
        <v>1608629</v>
      </c>
      <c r="L31" s="26">
        <f t="shared" si="9"/>
        <v>99.05698660605698</v>
      </c>
      <c r="M31" s="12">
        <v>1802525</v>
      </c>
      <c r="N31" s="12">
        <f t="shared" si="10"/>
        <v>3411154</v>
      </c>
      <c r="O31" s="35">
        <f t="shared" si="0"/>
        <v>1.1205349400017033</v>
      </c>
      <c r="P31" s="12">
        <f t="shared" si="11"/>
        <v>1326371</v>
      </c>
      <c r="Q31" s="26">
        <f t="shared" si="12"/>
        <v>54.80848381601363</v>
      </c>
    </row>
    <row r="32" spans="1:17" s="33" customFormat="1" ht="12.75">
      <c r="A32" s="32" t="s">
        <v>75</v>
      </c>
      <c r="B32" s="32" t="s">
        <v>83</v>
      </c>
      <c r="C32" s="5">
        <v>500000</v>
      </c>
      <c r="D32" s="2">
        <v>72</v>
      </c>
      <c r="E32" s="2">
        <v>67</v>
      </c>
      <c r="F32" s="8">
        <f t="shared" si="7"/>
        <v>93.05555555555556</v>
      </c>
      <c r="G32" s="2">
        <v>67</v>
      </c>
      <c r="H32" s="2">
        <v>5</v>
      </c>
      <c r="I32" s="8">
        <f t="shared" si="8"/>
        <v>93.05555555555556</v>
      </c>
      <c r="J32" s="12">
        <v>536480</v>
      </c>
      <c r="K32" s="12">
        <v>497010</v>
      </c>
      <c r="L32" s="26">
        <f t="shared" si="9"/>
        <v>92.64278258276171</v>
      </c>
      <c r="M32" s="12">
        <v>845154</v>
      </c>
      <c r="N32" s="12">
        <f t="shared" si="10"/>
        <v>1342164</v>
      </c>
      <c r="O32" s="35">
        <f t="shared" si="0"/>
        <v>1.700476851572403</v>
      </c>
      <c r="P32" s="12">
        <f t="shared" si="11"/>
        <v>2990</v>
      </c>
      <c r="Q32" s="26">
        <f t="shared" si="12"/>
        <v>99.402</v>
      </c>
    </row>
    <row r="33" spans="1:17" s="33" customFormat="1" ht="12.75">
      <c r="A33" s="32" t="s">
        <v>76</v>
      </c>
      <c r="B33" s="32" t="s">
        <v>84</v>
      </c>
      <c r="C33" s="5">
        <v>1020000</v>
      </c>
      <c r="D33" s="2">
        <v>11</v>
      </c>
      <c r="E33" s="2">
        <v>10</v>
      </c>
      <c r="F33" s="8">
        <f t="shared" si="7"/>
        <v>90.9090909090909</v>
      </c>
      <c r="G33" s="2">
        <v>10</v>
      </c>
      <c r="H33" s="2">
        <v>1</v>
      </c>
      <c r="I33" s="8">
        <f t="shared" si="8"/>
        <v>90.9090909090909</v>
      </c>
      <c r="J33" s="12">
        <v>769867</v>
      </c>
      <c r="K33" s="12">
        <v>749867</v>
      </c>
      <c r="L33" s="26">
        <f t="shared" si="9"/>
        <v>97.40214868282443</v>
      </c>
      <c r="M33" s="12">
        <v>1163522</v>
      </c>
      <c r="N33" s="12">
        <f t="shared" si="10"/>
        <v>1913389</v>
      </c>
      <c r="O33" s="35">
        <f t="shared" si="0"/>
        <v>1.5516378237740827</v>
      </c>
      <c r="P33" s="12">
        <f t="shared" si="11"/>
        <v>270133</v>
      </c>
      <c r="Q33" s="26">
        <f t="shared" si="12"/>
        <v>73.51637254901961</v>
      </c>
    </row>
    <row r="34" spans="1:17" s="33" customFormat="1" ht="12.75">
      <c r="A34" s="32" t="s">
        <v>77</v>
      </c>
      <c r="B34" s="32" t="s">
        <v>85</v>
      </c>
      <c r="C34" s="5">
        <v>1500000</v>
      </c>
      <c r="D34" s="2">
        <v>18</v>
      </c>
      <c r="E34" s="2">
        <v>14</v>
      </c>
      <c r="F34" s="8">
        <f t="shared" si="7"/>
        <v>77.77777777777777</v>
      </c>
      <c r="G34" s="2">
        <v>14</v>
      </c>
      <c r="H34" s="2">
        <v>4</v>
      </c>
      <c r="I34" s="8">
        <f t="shared" si="8"/>
        <v>77.77777777777777</v>
      </c>
      <c r="J34" s="12">
        <v>1190815</v>
      </c>
      <c r="K34" s="12">
        <v>962539</v>
      </c>
      <c r="L34" s="26">
        <f t="shared" si="9"/>
        <v>80.83027170467285</v>
      </c>
      <c r="M34" s="12">
        <v>1037201</v>
      </c>
      <c r="N34" s="12">
        <f t="shared" si="10"/>
        <v>1999740</v>
      </c>
      <c r="O34" s="35">
        <f t="shared" si="0"/>
        <v>1.0775677660853222</v>
      </c>
      <c r="P34" s="12">
        <f t="shared" si="11"/>
        <v>537461</v>
      </c>
      <c r="Q34" s="26">
        <f t="shared" si="12"/>
        <v>64.16926666666667</v>
      </c>
    </row>
    <row r="35" spans="1:17" s="33" customFormat="1" ht="12.75">
      <c r="A35" s="32" t="s">
        <v>78</v>
      </c>
      <c r="B35" s="32" t="s">
        <v>86</v>
      </c>
      <c r="C35" s="5">
        <v>1500000</v>
      </c>
      <c r="D35" s="2">
        <v>22</v>
      </c>
      <c r="E35" s="2">
        <v>15</v>
      </c>
      <c r="F35" s="8">
        <f t="shared" si="7"/>
        <v>68.18181818181819</v>
      </c>
      <c r="G35" s="2">
        <v>21</v>
      </c>
      <c r="H35" s="2">
        <v>1</v>
      </c>
      <c r="I35" s="8">
        <f t="shared" si="8"/>
        <v>95.45454545454545</v>
      </c>
      <c r="J35" s="12">
        <v>1651134</v>
      </c>
      <c r="K35" s="12">
        <v>1245934</v>
      </c>
      <c r="L35" s="26">
        <f t="shared" si="9"/>
        <v>75.45929040283829</v>
      </c>
      <c r="M35" s="12">
        <v>1771560</v>
      </c>
      <c r="N35" s="12">
        <f t="shared" si="10"/>
        <v>3017494</v>
      </c>
      <c r="O35" s="35">
        <f t="shared" si="0"/>
        <v>1.4218730687179257</v>
      </c>
      <c r="P35" s="12">
        <f t="shared" si="11"/>
        <v>254066</v>
      </c>
      <c r="Q35" s="26">
        <f t="shared" si="12"/>
        <v>83.06226666666667</v>
      </c>
    </row>
    <row r="36" spans="1:17" s="33" customFormat="1" ht="12.75">
      <c r="A36" s="32" t="s">
        <v>79</v>
      </c>
      <c r="B36" s="32" t="s">
        <v>87</v>
      </c>
      <c r="C36" s="5">
        <v>800000</v>
      </c>
      <c r="D36" s="2">
        <v>10</v>
      </c>
      <c r="E36" s="2">
        <v>10</v>
      </c>
      <c r="F36" s="8">
        <f t="shared" si="7"/>
        <v>100</v>
      </c>
      <c r="G36" s="2">
        <v>10</v>
      </c>
      <c r="H36" s="2">
        <v>0</v>
      </c>
      <c r="I36" s="8">
        <f t="shared" si="8"/>
        <v>100</v>
      </c>
      <c r="J36" s="12">
        <v>588110</v>
      </c>
      <c r="K36" s="12">
        <v>588110</v>
      </c>
      <c r="L36" s="26">
        <f t="shared" si="9"/>
        <v>100</v>
      </c>
      <c r="M36" s="12">
        <v>653459</v>
      </c>
      <c r="N36" s="12">
        <f t="shared" si="10"/>
        <v>1241569</v>
      </c>
      <c r="O36" s="35">
        <f t="shared" si="0"/>
        <v>1.1111169679141657</v>
      </c>
      <c r="P36" s="12">
        <f t="shared" si="11"/>
        <v>211890</v>
      </c>
      <c r="Q36" s="26">
        <f t="shared" si="12"/>
        <v>73.51375</v>
      </c>
    </row>
    <row r="37" spans="1:17" ht="12.75">
      <c r="A37" s="90" t="s">
        <v>31</v>
      </c>
      <c r="B37" s="99"/>
      <c r="C37" s="7">
        <f>SUM(C7:C36)</f>
        <v>83324267</v>
      </c>
      <c r="D37" s="31">
        <f>SUM(D7:D36)</f>
        <v>1621</v>
      </c>
      <c r="E37" s="31">
        <f>SUM(E7:E36)</f>
        <v>1024</v>
      </c>
      <c r="F37" s="13">
        <f>E37*100/D37</f>
        <v>63.17088217149907</v>
      </c>
      <c r="G37" s="31">
        <f>SUM(G7:G36)</f>
        <v>1240</v>
      </c>
      <c r="H37" s="31">
        <f>SUM(H7:H36)</f>
        <v>381</v>
      </c>
      <c r="I37" s="13">
        <f>G37*100/D37</f>
        <v>76.49599012954965</v>
      </c>
      <c r="J37" s="7">
        <f>SUM(J7:J36)</f>
        <v>110596997</v>
      </c>
      <c r="K37" s="7">
        <f>SUM(K7:K36)</f>
        <v>72014536</v>
      </c>
      <c r="L37" s="34">
        <f>K37*100/J37</f>
        <v>65.11436834039897</v>
      </c>
      <c r="M37" s="7">
        <f>SUM(M7:M36)</f>
        <v>164090169</v>
      </c>
      <c r="N37" s="7">
        <f>SUM(N7:N36)</f>
        <v>236104705</v>
      </c>
      <c r="O37" s="36">
        <f>M37/K37</f>
        <v>2.2785701070128397</v>
      </c>
      <c r="P37" s="7">
        <f>SUM(P7:P36)</f>
        <v>11309731</v>
      </c>
      <c r="Q37" s="34">
        <f>K37*100/C37</f>
        <v>86.42684609514777</v>
      </c>
    </row>
    <row r="38" spans="1:17" s="42" customFormat="1" ht="29.25" customHeight="1">
      <c r="A38" s="37"/>
      <c r="B38" s="37"/>
      <c r="C38" s="38"/>
      <c r="D38" s="39"/>
      <c r="E38" s="39"/>
      <c r="F38" s="40"/>
      <c r="G38" s="39"/>
      <c r="H38" s="39"/>
      <c r="I38" s="40"/>
      <c r="J38" s="38"/>
      <c r="K38" s="38"/>
      <c r="L38" s="19"/>
      <c r="M38" s="38"/>
      <c r="N38" s="38"/>
      <c r="O38" s="41"/>
      <c r="P38" s="38"/>
      <c r="Q38" s="19"/>
    </row>
    <row r="39" spans="1:17" ht="12.75" customHeight="1">
      <c r="A39" s="1" t="s">
        <v>0</v>
      </c>
      <c r="B39" s="22" t="s">
        <v>18</v>
      </c>
      <c r="C39" s="80" t="s">
        <v>10</v>
      </c>
      <c r="D39" s="83" t="s">
        <v>3</v>
      </c>
      <c r="E39" s="84"/>
      <c r="F39" s="84"/>
      <c r="G39" s="85"/>
      <c r="H39" s="85"/>
      <c r="I39" s="86"/>
      <c r="J39" s="80" t="s">
        <v>12</v>
      </c>
      <c r="K39" s="87" t="s">
        <v>13</v>
      </c>
      <c r="L39" s="72" t="s">
        <v>9</v>
      </c>
      <c r="M39" s="80" t="s">
        <v>17</v>
      </c>
      <c r="N39" s="80" t="s">
        <v>16</v>
      </c>
      <c r="O39" s="72" t="s">
        <v>71</v>
      </c>
      <c r="P39" s="15" t="s">
        <v>14</v>
      </c>
      <c r="Q39" s="72" t="s">
        <v>11</v>
      </c>
    </row>
    <row r="40" spans="1:17" ht="12.75" customHeight="1">
      <c r="A40" s="21"/>
      <c r="B40" s="21" t="s">
        <v>90</v>
      </c>
      <c r="C40" s="81"/>
      <c r="D40" s="75" t="s">
        <v>2</v>
      </c>
      <c r="E40" s="77" t="s">
        <v>4</v>
      </c>
      <c r="F40" s="77" t="s">
        <v>5</v>
      </c>
      <c r="G40" s="75" t="s">
        <v>7</v>
      </c>
      <c r="H40" s="77" t="s">
        <v>6</v>
      </c>
      <c r="I40" s="78" t="s">
        <v>8</v>
      </c>
      <c r="J40" s="81"/>
      <c r="K40" s="97"/>
      <c r="L40" s="73"/>
      <c r="M40" s="81"/>
      <c r="N40" s="81"/>
      <c r="O40" s="73"/>
      <c r="P40" s="16" t="s">
        <v>15</v>
      </c>
      <c r="Q40" s="73"/>
    </row>
    <row r="41" spans="1:18" ht="50.25" customHeight="1">
      <c r="A41" s="28"/>
      <c r="B41" s="20" t="s">
        <v>1</v>
      </c>
      <c r="C41" s="82"/>
      <c r="D41" s="76"/>
      <c r="E41" s="76"/>
      <c r="F41" s="76"/>
      <c r="G41" s="76"/>
      <c r="H41" s="76"/>
      <c r="I41" s="79"/>
      <c r="J41" s="82"/>
      <c r="K41" s="98"/>
      <c r="L41" s="74"/>
      <c r="M41" s="82"/>
      <c r="N41" s="82"/>
      <c r="O41" s="74"/>
      <c r="P41" s="17"/>
      <c r="Q41" s="74"/>
      <c r="R41" s="4"/>
    </row>
    <row r="42" spans="1:17" s="30" customFormat="1" ht="12.75">
      <c r="A42" s="51" t="s">
        <v>88</v>
      </c>
      <c r="B42" s="52" t="s">
        <v>89</v>
      </c>
      <c r="C42" s="53">
        <v>2000000</v>
      </c>
      <c r="D42" s="54">
        <v>118</v>
      </c>
      <c r="E42" s="54">
        <v>54</v>
      </c>
      <c r="F42" s="55">
        <f aca="true" t="shared" si="13" ref="F42:F50">E42*100/D42</f>
        <v>45.76271186440678</v>
      </c>
      <c r="G42" s="54">
        <v>84</v>
      </c>
      <c r="H42" s="54">
        <v>34</v>
      </c>
      <c r="I42" s="55">
        <f aca="true" t="shared" si="14" ref="I42:I50">G42*100/D42</f>
        <v>71.1864406779661</v>
      </c>
      <c r="J42" s="56">
        <v>4207153</v>
      </c>
      <c r="K42" s="56">
        <v>1999997</v>
      </c>
      <c r="L42" s="57">
        <f aca="true" t="shared" si="15" ref="L42:L50">K42*100/J42</f>
        <v>47.538014424481354</v>
      </c>
      <c r="M42" s="56">
        <v>7735837</v>
      </c>
      <c r="N42" s="56">
        <f aca="true" t="shared" si="16" ref="N42:N50">K42+M42</f>
        <v>9735834</v>
      </c>
      <c r="O42" s="58">
        <f aca="true" t="shared" si="17" ref="O42:O50">M42/K42</f>
        <v>3.8679243018864526</v>
      </c>
      <c r="P42" s="56">
        <f aca="true" t="shared" si="18" ref="P42:P50">C42-K42</f>
        <v>3</v>
      </c>
      <c r="Q42" s="57">
        <f aca="true" t="shared" si="19" ref="Q42:Q50">K42*100/C42</f>
        <v>99.99985</v>
      </c>
    </row>
    <row r="43" spans="1:17" s="33" customFormat="1" ht="12.75">
      <c r="A43" s="32" t="s">
        <v>92</v>
      </c>
      <c r="B43" s="32" t="s">
        <v>96</v>
      </c>
      <c r="C43" s="5">
        <v>2500000</v>
      </c>
      <c r="D43" s="2">
        <v>224</v>
      </c>
      <c r="E43" s="2">
        <v>120</v>
      </c>
      <c r="F43" s="8">
        <f t="shared" si="13"/>
        <v>53.57142857142857</v>
      </c>
      <c r="G43" s="2">
        <v>165</v>
      </c>
      <c r="H43" s="2">
        <v>59</v>
      </c>
      <c r="I43" s="8">
        <f t="shared" si="14"/>
        <v>73.66071428571429</v>
      </c>
      <c r="J43" s="12">
        <v>4957058</v>
      </c>
      <c r="K43" s="12">
        <v>2500000</v>
      </c>
      <c r="L43" s="26">
        <f t="shared" si="15"/>
        <v>50.43313997939907</v>
      </c>
      <c r="M43" s="12">
        <v>4799042</v>
      </c>
      <c r="N43" s="12">
        <f t="shared" si="16"/>
        <v>7299042</v>
      </c>
      <c r="O43" s="35">
        <f t="shared" si="17"/>
        <v>1.9196168</v>
      </c>
      <c r="P43" s="12">
        <f t="shared" si="18"/>
        <v>0</v>
      </c>
      <c r="Q43" s="26">
        <f t="shared" si="19"/>
        <v>100</v>
      </c>
    </row>
    <row r="44" spans="1:17" s="33" customFormat="1" ht="12.75">
      <c r="A44" s="32" t="s">
        <v>93</v>
      </c>
      <c r="B44" s="32" t="s">
        <v>97</v>
      </c>
      <c r="C44" s="5">
        <v>4000000</v>
      </c>
      <c r="D44" s="2">
        <v>140</v>
      </c>
      <c r="E44" s="2">
        <v>83</v>
      </c>
      <c r="F44" s="8">
        <f t="shared" si="13"/>
        <v>59.285714285714285</v>
      </c>
      <c r="G44" s="2">
        <v>108</v>
      </c>
      <c r="H44" s="2">
        <v>32</v>
      </c>
      <c r="I44" s="8">
        <f t="shared" si="14"/>
        <v>77.14285714285714</v>
      </c>
      <c r="J44" s="12">
        <v>6656611</v>
      </c>
      <c r="K44" s="12">
        <v>4000000</v>
      </c>
      <c r="L44" s="26">
        <f t="shared" si="15"/>
        <v>60.090637713395</v>
      </c>
      <c r="M44" s="12">
        <v>15641641</v>
      </c>
      <c r="N44" s="12">
        <f t="shared" si="16"/>
        <v>19641641</v>
      </c>
      <c r="O44" s="35">
        <f t="shared" si="17"/>
        <v>3.91041025</v>
      </c>
      <c r="P44" s="12">
        <f t="shared" si="18"/>
        <v>0</v>
      </c>
      <c r="Q44" s="26">
        <f t="shared" si="19"/>
        <v>100</v>
      </c>
    </row>
    <row r="45" spans="1:17" s="33" customFormat="1" ht="12.75">
      <c r="A45" s="32" t="s">
        <v>94</v>
      </c>
      <c r="B45" s="32" t="s">
        <v>98</v>
      </c>
      <c r="C45" s="5">
        <v>2000000</v>
      </c>
      <c r="D45" s="2">
        <v>81</v>
      </c>
      <c r="E45" s="2">
        <v>56</v>
      </c>
      <c r="F45" s="8">
        <f t="shared" si="13"/>
        <v>69.1358024691358</v>
      </c>
      <c r="G45" s="2">
        <v>64</v>
      </c>
      <c r="H45" s="2">
        <v>17</v>
      </c>
      <c r="I45" s="8">
        <f t="shared" si="14"/>
        <v>79.01234567901234</v>
      </c>
      <c r="J45" s="12">
        <v>2894204</v>
      </c>
      <c r="K45" s="12">
        <v>1997404</v>
      </c>
      <c r="L45" s="26">
        <f t="shared" si="15"/>
        <v>69.01393267371616</v>
      </c>
      <c r="M45" s="12">
        <v>7545266</v>
      </c>
      <c r="N45" s="12">
        <f t="shared" si="16"/>
        <v>9542670</v>
      </c>
      <c r="O45" s="35">
        <f t="shared" si="17"/>
        <v>3.7775362420421708</v>
      </c>
      <c r="P45" s="12">
        <f t="shared" si="18"/>
        <v>2596</v>
      </c>
      <c r="Q45" s="26">
        <f t="shared" si="19"/>
        <v>99.8702</v>
      </c>
    </row>
    <row r="46" spans="1:17" s="33" customFormat="1" ht="12.75">
      <c r="A46" s="32" t="s">
        <v>95</v>
      </c>
      <c r="B46" s="32" t="s">
        <v>99</v>
      </c>
      <c r="C46" s="5">
        <v>500000</v>
      </c>
      <c r="D46" s="2">
        <v>34</v>
      </c>
      <c r="E46" s="2">
        <v>21</v>
      </c>
      <c r="F46" s="8">
        <f t="shared" si="13"/>
        <v>61.76470588235294</v>
      </c>
      <c r="G46" s="2">
        <v>30</v>
      </c>
      <c r="H46" s="2">
        <v>4</v>
      </c>
      <c r="I46" s="8">
        <f t="shared" si="14"/>
        <v>88.23529411764706</v>
      </c>
      <c r="J46" s="12">
        <v>817049</v>
      </c>
      <c r="K46" s="12">
        <v>500000</v>
      </c>
      <c r="L46" s="26">
        <f t="shared" si="15"/>
        <v>61.195840151569854</v>
      </c>
      <c r="M46" s="12">
        <v>960020</v>
      </c>
      <c r="N46" s="12">
        <f t="shared" si="16"/>
        <v>1460020</v>
      </c>
      <c r="O46" s="35">
        <f t="shared" si="17"/>
        <v>1.92004</v>
      </c>
      <c r="P46" s="12">
        <f t="shared" si="18"/>
        <v>0</v>
      </c>
      <c r="Q46" s="26">
        <f t="shared" si="19"/>
        <v>100</v>
      </c>
    </row>
    <row r="47" spans="1:17" s="33" customFormat="1" ht="12.75">
      <c r="A47" s="32" t="s">
        <v>100</v>
      </c>
      <c r="B47" s="32" t="s">
        <v>107</v>
      </c>
      <c r="C47" s="5">
        <v>9000000</v>
      </c>
      <c r="D47" s="2">
        <v>50</v>
      </c>
      <c r="E47" s="2">
        <v>47</v>
      </c>
      <c r="F47" s="8">
        <f t="shared" si="13"/>
        <v>94</v>
      </c>
      <c r="G47" s="2">
        <v>47</v>
      </c>
      <c r="H47" s="2">
        <v>3</v>
      </c>
      <c r="I47" s="8">
        <f t="shared" si="14"/>
        <v>94</v>
      </c>
      <c r="J47" s="12">
        <v>8991577</v>
      </c>
      <c r="K47" s="12">
        <v>8605604</v>
      </c>
      <c r="L47" s="26">
        <f t="shared" si="15"/>
        <v>95.70739370857859</v>
      </c>
      <c r="M47" s="12">
        <v>14779055</v>
      </c>
      <c r="N47" s="12">
        <f t="shared" si="16"/>
        <v>23384659</v>
      </c>
      <c r="O47" s="35">
        <f t="shared" si="17"/>
        <v>1.717375677523623</v>
      </c>
      <c r="P47" s="12">
        <f t="shared" si="18"/>
        <v>394396</v>
      </c>
      <c r="Q47" s="26">
        <f t="shared" si="19"/>
        <v>95.61782222222222</v>
      </c>
    </row>
    <row r="48" spans="1:17" s="33" customFormat="1" ht="12.75">
      <c r="A48" s="32" t="s">
        <v>101</v>
      </c>
      <c r="B48" s="32" t="s">
        <v>108</v>
      </c>
      <c r="C48" s="5">
        <v>4500000</v>
      </c>
      <c r="D48" s="2">
        <v>44</v>
      </c>
      <c r="E48" s="2">
        <v>35</v>
      </c>
      <c r="F48" s="8">
        <f t="shared" si="13"/>
        <v>79.54545454545455</v>
      </c>
      <c r="G48" s="2">
        <v>39</v>
      </c>
      <c r="H48" s="2">
        <v>5</v>
      </c>
      <c r="I48" s="8">
        <f t="shared" si="14"/>
        <v>88.63636363636364</v>
      </c>
      <c r="J48" s="12">
        <v>5394876</v>
      </c>
      <c r="K48" s="12">
        <v>4456796</v>
      </c>
      <c r="L48" s="26">
        <f t="shared" si="15"/>
        <v>82.61164853464658</v>
      </c>
      <c r="M48" s="12">
        <v>6935981</v>
      </c>
      <c r="N48" s="12">
        <f t="shared" si="16"/>
        <v>11392777</v>
      </c>
      <c r="O48" s="35">
        <f t="shared" si="17"/>
        <v>1.5562706931167591</v>
      </c>
      <c r="P48" s="12">
        <f t="shared" si="18"/>
        <v>43204</v>
      </c>
      <c r="Q48" s="26">
        <f t="shared" si="19"/>
        <v>99.03991111111111</v>
      </c>
    </row>
    <row r="49" spans="1:17" s="33" customFormat="1" ht="12.75">
      <c r="A49" s="32" t="s">
        <v>102</v>
      </c>
      <c r="B49" s="32" t="s">
        <v>109</v>
      </c>
      <c r="C49" s="5">
        <v>10000000</v>
      </c>
      <c r="D49" s="2">
        <v>81</v>
      </c>
      <c r="E49" s="2">
        <v>61</v>
      </c>
      <c r="F49" s="8">
        <f t="shared" si="13"/>
        <v>75.30864197530865</v>
      </c>
      <c r="G49" s="2">
        <v>63</v>
      </c>
      <c r="H49" s="2">
        <v>18</v>
      </c>
      <c r="I49" s="8">
        <f t="shared" si="14"/>
        <v>77.77777777777777</v>
      </c>
      <c r="J49" s="12">
        <v>13537718</v>
      </c>
      <c r="K49" s="12">
        <v>10000000</v>
      </c>
      <c r="L49" s="26">
        <f t="shared" si="15"/>
        <v>73.86769321092373</v>
      </c>
      <c r="M49" s="12">
        <v>15398645</v>
      </c>
      <c r="N49" s="12">
        <f t="shared" si="16"/>
        <v>25398645</v>
      </c>
      <c r="O49" s="35">
        <f t="shared" si="17"/>
        <v>1.5398645</v>
      </c>
      <c r="P49" s="12">
        <f t="shared" si="18"/>
        <v>0</v>
      </c>
      <c r="Q49" s="26">
        <f t="shared" si="19"/>
        <v>100</v>
      </c>
    </row>
    <row r="50" spans="1:17" s="33" customFormat="1" ht="12.75">
      <c r="A50" s="32" t="s">
        <v>103</v>
      </c>
      <c r="B50" s="32" t="s">
        <v>110</v>
      </c>
      <c r="C50" s="5">
        <v>500000</v>
      </c>
      <c r="D50" s="2">
        <v>20</v>
      </c>
      <c r="E50" s="2">
        <v>15</v>
      </c>
      <c r="F50" s="8">
        <f t="shared" si="13"/>
        <v>75</v>
      </c>
      <c r="G50" s="2">
        <v>19</v>
      </c>
      <c r="H50" s="2">
        <v>1</v>
      </c>
      <c r="I50" s="8">
        <f t="shared" si="14"/>
        <v>95</v>
      </c>
      <c r="J50" s="12">
        <v>712876</v>
      </c>
      <c r="K50" s="12">
        <v>499999</v>
      </c>
      <c r="L50" s="26">
        <f t="shared" si="15"/>
        <v>70.13828491911637</v>
      </c>
      <c r="M50" s="12">
        <v>579392</v>
      </c>
      <c r="N50" s="12">
        <f t="shared" si="16"/>
        <v>1079391</v>
      </c>
      <c r="O50" s="35">
        <f t="shared" si="17"/>
        <v>1.1587863175726352</v>
      </c>
      <c r="P50" s="12">
        <f t="shared" si="18"/>
        <v>1</v>
      </c>
      <c r="Q50" s="26">
        <f t="shared" si="19"/>
        <v>99.9998</v>
      </c>
    </row>
    <row r="51" spans="1:17" s="33" customFormat="1" ht="12.75">
      <c r="A51" s="32" t="s">
        <v>104</v>
      </c>
      <c r="B51" s="32" t="s">
        <v>111</v>
      </c>
      <c r="C51" s="5">
        <v>1500000</v>
      </c>
      <c r="D51" s="2">
        <v>11</v>
      </c>
      <c r="E51" s="2">
        <v>9</v>
      </c>
      <c r="F51" s="8">
        <f aca="true" t="shared" si="20" ref="F51:F57">E51*100/D51</f>
        <v>81.81818181818181</v>
      </c>
      <c r="G51" s="2">
        <v>9</v>
      </c>
      <c r="H51" s="2">
        <v>2</v>
      </c>
      <c r="I51" s="8">
        <f aca="true" t="shared" si="21" ref="I51:I57">G51*100/D51</f>
        <v>81.81818181818181</v>
      </c>
      <c r="J51" s="12">
        <v>941428</v>
      </c>
      <c r="K51" s="12">
        <v>750946</v>
      </c>
      <c r="L51" s="26">
        <f aca="true" t="shared" si="22" ref="L51:L57">K51*100/J51</f>
        <v>79.76669485080113</v>
      </c>
      <c r="M51" s="12">
        <v>886656</v>
      </c>
      <c r="N51" s="12">
        <f aca="true" t="shared" si="23" ref="N51:N57">K51+M51</f>
        <v>1637602</v>
      </c>
      <c r="O51" s="35">
        <f aca="true" t="shared" si="24" ref="O51:O57">M51/K51</f>
        <v>1.1807187201210207</v>
      </c>
      <c r="P51" s="12">
        <f aca="true" t="shared" si="25" ref="P51:P57">C51-K51</f>
        <v>749054</v>
      </c>
      <c r="Q51" s="26">
        <f aca="true" t="shared" si="26" ref="Q51:Q57">K51*100/C51</f>
        <v>50.063066666666664</v>
      </c>
    </row>
    <row r="52" spans="1:17" s="33" customFormat="1" ht="12.75">
      <c r="A52" s="32" t="s">
        <v>105</v>
      </c>
      <c r="B52" s="32" t="s">
        <v>112</v>
      </c>
      <c r="C52" s="5">
        <v>1500000</v>
      </c>
      <c r="D52" s="2">
        <v>14</v>
      </c>
      <c r="E52" s="2">
        <v>13</v>
      </c>
      <c r="F52" s="8">
        <f t="shared" si="20"/>
        <v>92.85714285714286</v>
      </c>
      <c r="G52" s="2">
        <v>13</v>
      </c>
      <c r="H52" s="2">
        <v>1</v>
      </c>
      <c r="I52" s="8">
        <f t="shared" si="21"/>
        <v>92.85714285714286</v>
      </c>
      <c r="J52" s="12">
        <v>776838</v>
      </c>
      <c r="K52" s="12">
        <v>750445</v>
      </c>
      <c r="L52" s="26">
        <f t="shared" si="22"/>
        <v>96.60250914605105</v>
      </c>
      <c r="M52" s="12">
        <v>318905</v>
      </c>
      <c r="N52" s="12">
        <f t="shared" si="23"/>
        <v>1069350</v>
      </c>
      <c r="O52" s="35">
        <f t="shared" si="24"/>
        <v>0.42495452698065816</v>
      </c>
      <c r="P52" s="12">
        <f t="shared" si="25"/>
        <v>749555</v>
      </c>
      <c r="Q52" s="26">
        <f t="shared" si="26"/>
        <v>50.029666666666664</v>
      </c>
    </row>
    <row r="53" spans="1:17" s="33" customFormat="1" ht="12.75">
      <c r="A53" s="32" t="s">
        <v>106</v>
      </c>
      <c r="B53" s="32" t="s">
        <v>113</v>
      </c>
      <c r="C53" s="5">
        <v>1000000</v>
      </c>
      <c r="D53" s="2">
        <v>38</v>
      </c>
      <c r="E53" s="2">
        <v>22</v>
      </c>
      <c r="F53" s="8">
        <f t="shared" si="20"/>
        <v>57.89473684210526</v>
      </c>
      <c r="G53" s="2">
        <v>37</v>
      </c>
      <c r="H53" s="2">
        <v>1</v>
      </c>
      <c r="I53" s="8">
        <f t="shared" si="21"/>
        <v>97.36842105263158</v>
      </c>
      <c r="J53" s="12">
        <v>1699247</v>
      </c>
      <c r="K53" s="12">
        <v>986862</v>
      </c>
      <c r="L53" s="26">
        <f t="shared" si="22"/>
        <v>58.07643032472619</v>
      </c>
      <c r="M53" s="12">
        <v>212022</v>
      </c>
      <c r="N53" s="12">
        <f t="shared" si="23"/>
        <v>1198884</v>
      </c>
      <c r="O53" s="35">
        <f t="shared" si="24"/>
        <v>0.21484462873228477</v>
      </c>
      <c r="P53" s="12">
        <f t="shared" si="25"/>
        <v>13138</v>
      </c>
      <c r="Q53" s="26">
        <f t="shared" si="26"/>
        <v>98.6862</v>
      </c>
    </row>
    <row r="54" spans="1:17" s="33" customFormat="1" ht="12.75">
      <c r="A54" s="32" t="s">
        <v>114</v>
      </c>
      <c r="B54" s="32" t="s">
        <v>115</v>
      </c>
      <c r="C54" s="5">
        <v>1000000</v>
      </c>
      <c r="D54" s="2">
        <v>30</v>
      </c>
      <c r="E54" s="2">
        <v>17</v>
      </c>
      <c r="F54" s="8">
        <f t="shared" si="20"/>
        <v>56.666666666666664</v>
      </c>
      <c r="G54" s="2">
        <v>21</v>
      </c>
      <c r="H54" s="2">
        <v>9</v>
      </c>
      <c r="I54" s="8">
        <f t="shared" si="21"/>
        <v>70</v>
      </c>
      <c r="J54" s="12">
        <v>1927114</v>
      </c>
      <c r="K54" s="12">
        <v>1000000</v>
      </c>
      <c r="L54" s="26">
        <f t="shared" si="22"/>
        <v>51.891066122709915</v>
      </c>
      <c r="M54" s="12">
        <v>1114960</v>
      </c>
      <c r="N54" s="12">
        <f t="shared" si="23"/>
        <v>2114960</v>
      </c>
      <c r="O54" s="35">
        <f t="shared" si="24"/>
        <v>1.11496</v>
      </c>
      <c r="P54" s="12">
        <f t="shared" si="25"/>
        <v>0</v>
      </c>
      <c r="Q54" s="26">
        <f t="shared" si="26"/>
        <v>100</v>
      </c>
    </row>
    <row r="55" spans="1:17" s="33" customFormat="1" ht="12.75">
      <c r="A55" s="32" t="s">
        <v>116</v>
      </c>
      <c r="B55" s="32" t="s">
        <v>120</v>
      </c>
      <c r="C55" s="5">
        <v>5300000</v>
      </c>
      <c r="D55" s="2">
        <v>95</v>
      </c>
      <c r="E55" s="2">
        <v>33</v>
      </c>
      <c r="F55" s="8">
        <f t="shared" si="20"/>
        <v>34.73684210526316</v>
      </c>
      <c r="G55" s="2">
        <v>70</v>
      </c>
      <c r="H55" s="2">
        <v>25</v>
      </c>
      <c r="I55" s="8">
        <f t="shared" si="21"/>
        <v>73.6842105263158</v>
      </c>
      <c r="J55" s="12">
        <v>13101703</v>
      </c>
      <c r="K55" s="12">
        <v>5276588</v>
      </c>
      <c r="L55" s="26">
        <f t="shared" si="22"/>
        <v>40.274062081853025</v>
      </c>
      <c r="M55" s="12">
        <v>5408747</v>
      </c>
      <c r="N55" s="12">
        <f t="shared" si="23"/>
        <v>10685335</v>
      </c>
      <c r="O55" s="35">
        <f t="shared" si="24"/>
        <v>1.0250462988582774</v>
      </c>
      <c r="P55" s="12">
        <f t="shared" si="25"/>
        <v>23412</v>
      </c>
      <c r="Q55" s="26">
        <f t="shared" si="26"/>
        <v>99.5582641509434</v>
      </c>
    </row>
    <row r="56" spans="1:17" s="33" customFormat="1" ht="12.75">
      <c r="A56" s="32" t="s">
        <v>117</v>
      </c>
      <c r="B56" s="32" t="s">
        <v>121</v>
      </c>
      <c r="C56" s="5">
        <v>14000000</v>
      </c>
      <c r="D56" s="2">
        <v>131</v>
      </c>
      <c r="E56" s="2">
        <v>111</v>
      </c>
      <c r="F56" s="8">
        <f t="shared" si="20"/>
        <v>84.73282442748092</v>
      </c>
      <c r="G56" s="2">
        <v>111</v>
      </c>
      <c r="H56" s="2">
        <v>20</v>
      </c>
      <c r="I56" s="8">
        <f t="shared" si="21"/>
        <v>84.73282442748092</v>
      </c>
      <c r="J56" s="12">
        <v>16046129</v>
      </c>
      <c r="K56" s="12">
        <v>13834458</v>
      </c>
      <c r="L56" s="26">
        <f t="shared" si="22"/>
        <v>86.21679409407714</v>
      </c>
      <c r="M56" s="12">
        <v>34826312</v>
      </c>
      <c r="N56" s="12">
        <f t="shared" si="23"/>
        <v>48660770</v>
      </c>
      <c r="O56" s="35">
        <f t="shared" si="24"/>
        <v>2.5173600584858473</v>
      </c>
      <c r="P56" s="12">
        <f t="shared" si="25"/>
        <v>165542</v>
      </c>
      <c r="Q56" s="26">
        <f t="shared" si="26"/>
        <v>98.81755714285714</v>
      </c>
    </row>
    <row r="57" spans="1:17" s="33" customFormat="1" ht="12.75">
      <c r="A57" s="32" t="s">
        <v>118</v>
      </c>
      <c r="B57" s="32" t="s">
        <v>122</v>
      </c>
      <c r="C57" s="5">
        <v>2500000</v>
      </c>
      <c r="D57" s="2">
        <v>19</v>
      </c>
      <c r="E57" s="2">
        <v>14</v>
      </c>
      <c r="F57" s="8">
        <f t="shared" si="20"/>
        <v>73.6842105263158</v>
      </c>
      <c r="G57" s="2">
        <v>15</v>
      </c>
      <c r="H57" s="2">
        <v>4</v>
      </c>
      <c r="I57" s="8">
        <f t="shared" si="21"/>
        <v>78.94736842105263</v>
      </c>
      <c r="J57" s="12">
        <v>3041982</v>
      </c>
      <c r="K57" s="12">
        <v>2275172</v>
      </c>
      <c r="L57" s="26">
        <f t="shared" si="22"/>
        <v>74.79242151991694</v>
      </c>
      <c r="M57" s="12">
        <v>1196580</v>
      </c>
      <c r="N57" s="12">
        <f t="shared" si="23"/>
        <v>3471752</v>
      </c>
      <c r="O57" s="35">
        <f t="shared" si="24"/>
        <v>0.5259294681896578</v>
      </c>
      <c r="P57" s="12">
        <f t="shared" si="25"/>
        <v>224828</v>
      </c>
      <c r="Q57" s="26">
        <f t="shared" si="26"/>
        <v>91.00688</v>
      </c>
    </row>
    <row r="58" spans="1:17" s="33" customFormat="1" ht="12.75">
      <c r="A58" s="32" t="s">
        <v>119</v>
      </c>
      <c r="B58" s="32" t="s">
        <v>123</v>
      </c>
      <c r="C58" s="5">
        <v>2000000</v>
      </c>
      <c r="D58" s="2">
        <v>43</v>
      </c>
      <c r="E58" s="2">
        <v>26</v>
      </c>
      <c r="F58" s="8">
        <f>E58*100/D58</f>
        <v>60.46511627906977</v>
      </c>
      <c r="G58" s="2">
        <v>40</v>
      </c>
      <c r="H58" s="2">
        <v>3</v>
      </c>
      <c r="I58" s="8">
        <f>G58*100/D58</f>
        <v>93.02325581395348</v>
      </c>
      <c r="J58" s="12">
        <v>3566491</v>
      </c>
      <c r="K58" s="12">
        <v>2000000</v>
      </c>
      <c r="L58" s="26">
        <f>K58*100/J58</f>
        <v>56.07752830443144</v>
      </c>
      <c r="M58" s="12">
        <v>3556258</v>
      </c>
      <c r="N58" s="12">
        <f>K58+M58</f>
        <v>5556258</v>
      </c>
      <c r="O58" s="35">
        <f>M58/K58</f>
        <v>1.778129</v>
      </c>
      <c r="P58" s="12">
        <f>C58-K58</f>
        <v>0</v>
      </c>
      <c r="Q58" s="26">
        <f>K58*100/C58</f>
        <v>100</v>
      </c>
    </row>
    <row r="59" spans="1:17" ht="12.75">
      <c r="A59" s="90" t="s">
        <v>91</v>
      </c>
      <c r="B59" s="99"/>
      <c r="C59" s="7">
        <f>SUM(C42:C58)</f>
        <v>63800000</v>
      </c>
      <c r="D59" s="31">
        <f>SUM(D42:D58)</f>
        <v>1173</v>
      </c>
      <c r="E59" s="31">
        <f>SUM(E42:E58)</f>
        <v>737</v>
      </c>
      <c r="F59" s="13">
        <f>E59*100/D59</f>
        <v>62.830349531116795</v>
      </c>
      <c r="G59" s="31">
        <f>SUM(G42:G58)</f>
        <v>935</v>
      </c>
      <c r="H59" s="31">
        <f>SUM(H42:H58)</f>
        <v>238</v>
      </c>
      <c r="I59" s="13">
        <f>G59*100/D59</f>
        <v>79.71014492753623</v>
      </c>
      <c r="J59" s="7">
        <f>SUM(J42:J58)</f>
        <v>89270054</v>
      </c>
      <c r="K59" s="7">
        <f>SUM(K42:K58)</f>
        <v>61434271</v>
      </c>
      <c r="L59" s="13">
        <f>K59*100/J59</f>
        <v>68.81845394649363</v>
      </c>
      <c r="M59" s="7">
        <f>SUM(M42:M58)</f>
        <v>121895319</v>
      </c>
      <c r="N59" s="7">
        <f>SUM(N42:N58)</f>
        <v>183329590</v>
      </c>
      <c r="O59" s="36">
        <f>M59/K59</f>
        <v>1.9841583047351534</v>
      </c>
      <c r="P59" s="7">
        <f>SUM(P42:P58)</f>
        <v>2365729</v>
      </c>
      <c r="Q59" s="34">
        <f>K59*100/C59</f>
        <v>96.29196081504702</v>
      </c>
    </row>
    <row r="60" spans="1:17" s="60" customFormat="1" ht="26.25" customHeight="1">
      <c r="A60" s="37"/>
      <c r="B60" s="37"/>
      <c r="C60" s="38"/>
      <c r="D60" s="39"/>
      <c r="E60" s="39"/>
      <c r="F60" s="40"/>
      <c r="G60" s="39"/>
      <c r="H60" s="39"/>
      <c r="I60" s="40"/>
      <c r="J60" s="38"/>
      <c r="K60" s="38"/>
      <c r="L60" s="40"/>
      <c r="M60" s="38"/>
      <c r="N60" s="38"/>
      <c r="O60" s="41"/>
      <c r="P60" s="38"/>
      <c r="Q60" s="19"/>
    </row>
    <row r="61" spans="1:17" s="60" customFormat="1" ht="12.75">
      <c r="A61" s="1" t="s">
        <v>0</v>
      </c>
      <c r="B61" s="22" t="s">
        <v>18</v>
      </c>
      <c r="C61" s="80" t="s">
        <v>10</v>
      </c>
      <c r="D61" s="83" t="s">
        <v>3</v>
      </c>
      <c r="E61" s="84"/>
      <c r="F61" s="84"/>
      <c r="G61" s="85"/>
      <c r="H61" s="85"/>
      <c r="I61" s="86"/>
      <c r="J61" s="80" t="s">
        <v>12</v>
      </c>
      <c r="K61" s="87" t="s">
        <v>13</v>
      </c>
      <c r="L61" s="72" t="s">
        <v>9</v>
      </c>
      <c r="M61" s="80" t="s">
        <v>17</v>
      </c>
      <c r="N61" s="80" t="s">
        <v>16</v>
      </c>
      <c r="O61" s="72" t="s">
        <v>71</v>
      </c>
      <c r="P61" s="15" t="s">
        <v>14</v>
      </c>
      <c r="Q61" s="72" t="s">
        <v>11</v>
      </c>
    </row>
    <row r="62" spans="1:17" s="60" customFormat="1" ht="12.75">
      <c r="A62" s="61"/>
      <c r="B62" s="21" t="s">
        <v>129</v>
      </c>
      <c r="C62" s="81"/>
      <c r="D62" s="75" t="s">
        <v>2</v>
      </c>
      <c r="E62" s="77" t="s">
        <v>4</v>
      </c>
      <c r="F62" s="77" t="s">
        <v>5</v>
      </c>
      <c r="G62" s="75" t="s">
        <v>7</v>
      </c>
      <c r="H62" s="77" t="s">
        <v>6</v>
      </c>
      <c r="I62" s="78" t="s">
        <v>8</v>
      </c>
      <c r="J62" s="81"/>
      <c r="K62" s="88"/>
      <c r="L62" s="73"/>
      <c r="M62" s="95"/>
      <c r="N62" s="81"/>
      <c r="O62" s="73"/>
      <c r="P62" s="16" t="s">
        <v>15</v>
      </c>
      <c r="Q62" s="73"/>
    </row>
    <row r="63" spans="1:17" s="60" customFormat="1" ht="48.75" customHeight="1">
      <c r="A63" s="62"/>
      <c r="B63" s="20" t="s">
        <v>1</v>
      </c>
      <c r="C63" s="82"/>
      <c r="D63" s="76"/>
      <c r="E63" s="76"/>
      <c r="F63" s="76"/>
      <c r="G63" s="76"/>
      <c r="H63" s="76"/>
      <c r="I63" s="79"/>
      <c r="J63" s="82"/>
      <c r="K63" s="89"/>
      <c r="L63" s="74"/>
      <c r="M63" s="96"/>
      <c r="N63" s="82"/>
      <c r="O63" s="74"/>
      <c r="P63" s="17"/>
      <c r="Q63" s="74"/>
    </row>
    <row r="64" spans="1:17" s="60" customFormat="1" ht="12.75">
      <c r="A64" s="32" t="s">
        <v>130</v>
      </c>
      <c r="B64" s="32" t="s">
        <v>131</v>
      </c>
      <c r="C64" s="5">
        <v>5000000</v>
      </c>
      <c r="D64" s="63">
        <v>68</v>
      </c>
      <c r="E64" s="64">
        <v>46</v>
      </c>
      <c r="F64" s="9">
        <f>E64*100/D64</f>
        <v>67.6470588235294</v>
      </c>
      <c r="G64" s="63">
        <v>46</v>
      </c>
      <c r="H64" s="64">
        <v>22</v>
      </c>
      <c r="I64" s="9">
        <f>G64*100/D64</f>
        <v>67.6470588235294</v>
      </c>
      <c r="J64" s="11">
        <v>6968698</v>
      </c>
      <c r="K64" s="5">
        <v>4976236</v>
      </c>
      <c r="L64" s="9">
        <f>K64*100/J64</f>
        <v>71.40840369320065</v>
      </c>
      <c r="M64" s="5">
        <v>6517429</v>
      </c>
      <c r="N64" s="5">
        <f>K64+M64</f>
        <v>11493665</v>
      </c>
      <c r="O64" s="65">
        <f>M64/K64</f>
        <v>1.3097105925040533</v>
      </c>
      <c r="P64" s="5">
        <f>C64-K64</f>
        <v>23764</v>
      </c>
      <c r="Q64" s="9">
        <f>K64*100/C64</f>
        <v>99.52472</v>
      </c>
    </row>
    <row r="65" spans="1:17" s="60" customFormat="1" ht="12.75">
      <c r="A65" s="32" t="s">
        <v>132</v>
      </c>
      <c r="B65" s="32" t="s">
        <v>133</v>
      </c>
      <c r="C65" s="5">
        <v>10000000</v>
      </c>
      <c r="D65" s="63">
        <v>165</v>
      </c>
      <c r="E65" s="64">
        <v>85</v>
      </c>
      <c r="F65" s="9">
        <f>E65*100/D65</f>
        <v>51.515151515151516</v>
      </c>
      <c r="G65" s="63">
        <v>147</v>
      </c>
      <c r="H65" s="64">
        <v>18</v>
      </c>
      <c r="I65" s="9">
        <f>G65*100/D65</f>
        <v>89.0909090909091</v>
      </c>
      <c r="J65" s="11">
        <v>19713982</v>
      </c>
      <c r="K65" s="5">
        <v>10000000</v>
      </c>
      <c r="L65" s="9">
        <f>K65*100/J65</f>
        <v>50.72541914667468</v>
      </c>
      <c r="M65" s="5">
        <v>22383456</v>
      </c>
      <c r="N65" s="5">
        <f>K65+M65</f>
        <v>32383456</v>
      </c>
      <c r="O65" s="65">
        <f>M65/K65</f>
        <v>2.2383456</v>
      </c>
      <c r="P65" s="5">
        <f>C65-K65</f>
        <v>0</v>
      </c>
      <c r="Q65" s="9">
        <f>K65*100/C65</f>
        <v>100</v>
      </c>
    </row>
    <row r="66" spans="1:17" s="60" customFormat="1" ht="12.75">
      <c r="A66" s="32" t="s">
        <v>134</v>
      </c>
      <c r="B66" s="32" t="s">
        <v>135</v>
      </c>
      <c r="C66" s="5">
        <v>2000000</v>
      </c>
      <c r="D66" s="63">
        <v>128</v>
      </c>
      <c r="E66" s="64">
        <v>40</v>
      </c>
      <c r="F66" s="9">
        <f aca="true" t="shared" si="27" ref="F66:F72">E66*100/D66</f>
        <v>31.25</v>
      </c>
      <c r="G66" s="63">
        <v>113</v>
      </c>
      <c r="H66" s="64">
        <v>15</v>
      </c>
      <c r="I66" s="9">
        <f aca="true" t="shared" si="28" ref="I66:I72">G66*100/D66</f>
        <v>88.28125</v>
      </c>
      <c r="J66" s="11">
        <v>5610511</v>
      </c>
      <c r="K66" s="5">
        <v>2000000</v>
      </c>
      <c r="L66" s="9">
        <f aca="true" t="shared" si="29" ref="L66:L72">K66*100/J66</f>
        <v>35.64737686103815</v>
      </c>
      <c r="M66" s="5">
        <v>3600941</v>
      </c>
      <c r="N66" s="5">
        <f aca="true" t="shared" si="30" ref="N66:N72">K66+M66</f>
        <v>5600941</v>
      </c>
      <c r="O66" s="65">
        <f aca="true" t="shared" si="31" ref="O66:O72">M66/K66</f>
        <v>1.8004705</v>
      </c>
      <c r="P66" s="5">
        <f aca="true" t="shared" si="32" ref="P66:P72">C66-K66</f>
        <v>0</v>
      </c>
      <c r="Q66" s="9">
        <f aca="true" t="shared" si="33" ref="Q66:Q72">K66*100/C66</f>
        <v>100</v>
      </c>
    </row>
    <row r="67" spans="1:17" s="60" customFormat="1" ht="12.75">
      <c r="A67" s="32" t="s">
        <v>136</v>
      </c>
      <c r="B67" s="32" t="s">
        <v>137</v>
      </c>
      <c r="C67" s="5">
        <v>2000000</v>
      </c>
      <c r="D67" s="63">
        <v>120</v>
      </c>
      <c r="E67" s="64">
        <v>54</v>
      </c>
      <c r="F67" s="9">
        <f t="shared" si="27"/>
        <v>45</v>
      </c>
      <c r="G67" s="63">
        <v>104</v>
      </c>
      <c r="H67" s="64">
        <v>16</v>
      </c>
      <c r="I67" s="9">
        <f t="shared" si="28"/>
        <v>86.66666666666667</v>
      </c>
      <c r="J67" s="11">
        <v>4488790</v>
      </c>
      <c r="K67" s="5">
        <v>2000000</v>
      </c>
      <c r="L67" s="9">
        <f t="shared" si="29"/>
        <v>44.555436988587125</v>
      </c>
      <c r="M67" s="5">
        <v>7723825</v>
      </c>
      <c r="N67" s="5">
        <f t="shared" si="30"/>
        <v>9723825</v>
      </c>
      <c r="O67" s="65">
        <f t="shared" si="31"/>
        <v>3.8619125</v>
      </c>
      <c r="P67" s="5">
        <f t="shared" si="32"/>
        <v>0</v>
      </c>
      <c r="Q67" s="9">
        <f t="shared" si="33"/>
        <v>100</v>
      </c>
    </row>
    <row r="68" spans="1:17" s="60" customFormat="1" ht="12.75">
      <c r="A68" s="32" t="s">
        <v>138</v>
      </c>
      <c r="B68" s="32" t="s">
        <v>139</v>
      </c>
      <c r="C68" s="5">
        <v>1500000</v>
      </c>
      <c r="D68" s="63">
        <v>30</v>
      </c>
      <c r="E68" s="64">
        <v>21</v>
      </c>
      <c r="F68" s="9">
        <f t="shared" si="27"/>
        <v>70</v>
      </c>
      <c r="G68" s="63">
        <v>26</v>
      </c>
      <c r="H68" s="64">
        <v>4</v>
      </c>
      <c r="I68" s="9">
        <f t="shared" si="28"/>
        <v>86.66666666666667</v>
      </c>
      <c r="J68" s="11">
        <v>2195138</v>
      </c>
      <c r="K68" s="5">
        <v>1500000</v>
      </c>
      <c r="L68" s="9">
        <f t="shared" si="29"/>
        <v>68.3328337443933</v>
      </c>
      <c r="M68" s="5">
        <v>3605216</v>
      </c>
      <c r="N68" s="5">
        <f t="shared" si="30"/>
        <v>5105216</v>
      </c>
      <c r="O68" s="65">
        <f t="shared" si="31"/>
        <v>2.4034773333333335</v>
      </c>
      <c r="P68" s="5">
        <f t="shared" si="32"/>
        <v>0</v>
      </c>
      <c r="Q68" s="9">
        <f t="shared" si="33"/>
        <v>100</v>
      </c>
    </row>
    <row r="69" spans="1:17" s="60" customFormat="1" ht="12.75">
      <c r="A69" s="32" t="s">
        <v>140</v>
      </c>
      <c r="B69" s="32" t="s">
        <v>141</v>
      </c>
      <c r="C69" s="5">
        <v>5400000</v>
      </c>
      <c r="D69" s="63">
        <v>44</v>
      </c>
      <c r="E69" s="64">
        <v>38</v>
      </c>
      <c r="F69" s="9">
        <f t="shared" si="27"/>
        <v>86.36363636363636</v>
      </c>
      <c r="G69" s="63">
        <v>39</v>
      </c>
      <c r="H69" s="64">
        <v>5</v>
      </c>
      <c r="I69" s="9">
        <f t="shared" si="28"/>
        <v>88.63636363636364</v>
      </c>
      <c r="J69" s="11">
        <v>6338609</v>
      </c>
      <c r="K69" s="5">
        <v>5400000</v>
      </c>
      <c r="L69" s="9">
        <f t="shared" si="29"/>
        <v>85.19219279813599</v>
      </c>
      <c r="M69" s="5">
        <v>9317674</v>
      </c>
      <c r="N69" s="5">
        <f t="shared" si="30"/>
        <v>14717674</v>
      </c>
      <c r="O69" s="65">
        <f t="shared" si="31"/>
        <v>1.7254951851851852</v>
      </c>
      <c r="P69" s="5">
        <f t="shared" si="32"/>
        <v>0</v>
      </c>
      <c r="Q69" s="9">
        <f t="shared" si="33"/>
        <v>100</v>
      </c>
    </row>
    <row r="70" spans="1:17" s="60" customFormat="1" ht="12.75">
      <c r="A70" s="32" t="s">
        <v>142</v>
      </c>
      <c r="B70" s="32" t="s">
        <v>143</v>
      </c>
      <c r="C70" s="5">
        <v>6000000</v>
      </c>
      <c r="D70" s="63">
        <v>50</v>
      </c>
      <c r="E70" s="64">
        <v>41</v>
      </c>
      <c r="F70" s="9">
        <f t="shared" si="27"/>
        <v>82</v>
      </c>
      <c r="G70" s="63">
        <v>41</v>
      </c>
      <c r="H70" s="64">
        <v>9</v>
      </c>
      <c r="I70" s="9">
        <f t="shared" si="28"/>
        <v>82</v>
      </c>
      <c r="J70" s="11">
        <v>7026008</v>
      </c>
      <c r="K70" s="5">
        <v>5910628</v>
      </c>
      <c r="L70" s="9">
        <f t="shared" si="29"/>
        <v>84.12498249361515</v>
      </c>
      <c r="M70" s="5">
        <v>8408251</v>
      </c>
      <c r="N70" s="5">
        <f t="shared" si="30"/>
        <v>14318879</v>
      </c>
      <c r="O70" s="65">
        <f t="shared" si="31"/>
        <v>1.422564742697392</v>
      </c>
      <c r="P70" s="5">
        <f t="shared" si="32"/>
        <v>89372</v>
      </c>
      <c r="Q70" s="9">
        <f t="shared" si="33"/>
        <v>98.51046666666667</v>
      </c>
    </row>
    <row r="71" spans="1:17" s="60" customFormat="1" ht="12.75">
      <c r="A71" s="32" t="s">
        <v>144</v>
      </c>
      <c r="B71" s="32" t="s">
        <v>145</v>
      </c>
      <c r="C71" s="5">
        <v>500000</v>
      </c>
      <c r="D71" s="63">
        <v>21</v>
      </c>
      <c r="E71" s="64">
        <v>19</v>
      </c>
      <c r="F71" s="9">
        <f t="shared" si="27"/>
        <v>90.47619047619048</v>
      </c>
      <c r="G71" s="63">
        <v>19</v>
      </c>
      <c r="H71" s="64">
        <v>2</v>
      </c>
      <c r="I71" s="9">
        <f t="shared" si="28"/>
        <v>90.47619047619048</v>
      </c>
      <c r="J71" s="11">
        <v>482039</v>
      </c>
      <c r="K71" s="5">
        <v>430039</v>
      </c>
      <c r="L71" s="9">
        <f t="shared" si="29"/>
        <v>89.21249110549147</v>
      </c>
      <c r="M71" s="5">
        <v>859570</v>
      </c>
      <c r="N71" s="5">
        <f t="shared" si="30"/>
        <v>1289609</v>
      </c>
      <c r="O71" s="65">
        <f t="shared" si="31"/>
        <v>1.9988187117912561</v>
      </c>
      <c r="P71" s="5">
        <f t="shared" si="32"/>
        <v>69961</v>
      </c>
      <c r="Q71" s="9">
        <f t="shared" si="33"/>
        <v>86.0078</v>
      </c>
    </row>
    <row r="72" spans="1:17" s="60" customFormat="1" ht="12.75">
      <c r="A72" s="32" t="s">
        <v>146</v>
      </c>
      <c r="B72" s="32" t="s">
        <v>147</v>
      </c>
      <c r="C72" s="5">
        <v>1000000</v>
      </c>
      <c r="D72" s="63">
        <v>13</v>
      </c>
      <c r="E72" s="64">
        <v>9</v>
      </c>
      <c r="F72" s="9">
        <f t="shared" si="27"/>
        <v>69.23076923076923</v>
      </c>
      <c r="G72" s="63">
        <v>13</v>
      </c>
      <c r="H72" s="64">
        <v>0</v>
      </c>
      <c r="I72" s="9">
        <f t="shared" si="28"/>
        <v>100</v>
      </c>
      <c r="J72" s="11">
        <v>1297021</v>
      </c>
      <c r="K72" s="5">
        <v>1000000</v>
      </c>
      <c r="L72" s="9">
        <f t="shared" si="29"/>
        <v>77.09975397468507</v>
      </c>
      <c r="M72" s="5">
        <v>1681445</v>
      </c>
      <c r="N72" s="5">
        <f t="shared" si="30"/>
        <v>2681445</v>
      </c>
      <c r="O72" s="65">
        <f t="shared" si="31"/>
        <v>1.681445</v>
      </c>
      <c r="P72" s="5">
        <f t="shared" si="32"/>
        <v>0</v>
      </c>
      <c r="Q72" s="9">
        <f t="shared" si="33"/>
        <v>100</v>
      </c>
    </row>
    <row r="73" spans="1:17" s="60" customFormat="1" ht="12.75">
      <c r="A73" s="32" t="s">
        <v>148</v>
      </c>
      <c r="B73" s="32" t="s">
        <v>149</v>
      </c>
      <c r="C73" s="5">
        <v>500000</v>
      </c>
      <c r="D73" s="63">
        <v>40</v>
      </c>
      <c r="E73" s="64">
        <v>8</v>
      </c>
      <c r="F73" s="9">
        <f>E73*100/D73</f>
        <v>20</v>
      </c>
      <c r="G73" s="63">
        <v>35</v>
      </c>
      <c r="H73" s="64">
        <v>5</v>
      </c>
      <c r="I73" s="9">
        <f>G73*100/D73</f>
        <v>87.5</v>
      </c>
      <c r="J73" s="11">
        <v>2007598</v>
      </c>
      <c r="K73" s="5">
        <v>485788</v>
      </c>
      <c r="L73" s="9">
        <f>K73*100/J73</f>
        <v>24.197473797045024</v>
      </c>
      <c r="M73" s="5">
        <v>804158</v>
      </c>
      <c r="N73" s="5">
        <f>K73+M73</f>
        <v>1289946</v>
      </c>
      <c r="O73" s="65">
        <f>M73/K73</f>
        <v>1.655368185298937</v>
      </c>
      <c r="P73" s="5">
        <f>C73-K73</f>
        <v>14212</v>
      </c>
      <c r="Q73" s="9">
        <f>K73*100/C73</f>
        <v>97.1576</v>
      </c>
    </row>
    <row r="74" spans="1:17" s="60" customFormat="1" ht="12.75">
      <c r="A74" s="32" t="s">
        <v>150</v>
      </c>
      <c r="B74" s="32" t="s">
        <v>151</v>
      </c>
      <c r="C74" s="5">
        <v>2500000</v>
      </c>
      <c r="D74" s="63">
        <v>22</v>
      </c>
      <c r="E74" s="64">
        <v>14</v>
      </c>
      <c r="F74" s="9">
        <f>E74*100/D74</f>
        <v>63.63636363636363</v>
      </c>
      <c r="G74" s="63">
        <v>14</v>
      </c>
      <c r="H74" s="64">
        <v>8</v>
      </c>
      <c r="I74" s="9">
        <f>G74*100/D74</f>
        <v>63.63636363636363</v>
      </c>
      <c r="J74" s="11">
        <v>3288758</v>
      </c>
      <c r="K74" s="5">
        <v>2023658</v>
      </c>
      <c r="L74" s="9">
        <f>K74*100/J74</f>
        <v>61.53259072269836</v>
      </c>
      <c r="M74" s="5">
        <v>3882525</v>
      </c>
      <c r="N74" s="5">
        <f>K74+M74</f>
        <v>5906183</v>
      </c>
      <c r="O74" s="65">
        <f>M74/K74</f>
        <v>1.918567761943965</v>
      </c>
      <c r="P74" s="5">
        <f>C74-K74</f>
        <v>476342</v>
      </c>
      <c r="Q74" s="9">
        <f>K74*100/C74</f>
        <v>80.94632</v>
      </c>
    </row>
    <row r="75" spans="1:17" s="60" customFormat="1" ht="12.75">
      <c r="A75" s="32" t="s">
        <v>152</v>
      </c>
      <c r="B75" s="32" t="s">
        <v>153</v>
      </c>
      <c r="C75" s="5">
        <v>7000000</v>
      </c>
      <c r="D75" s="63">
        <v>102</v>
      </c>
      <c r="E75" s="64">
        <v>54</v>
      </c>
      <c r="F75" s="9">
        <f>E75*100/D75</f>
        <v>52.94117647058823</v>
      </c>
      <c r="G75" s="63">
        <v>76</v>
      </c>
      <c r="H75" s="64">
        <v>26</v>
      </c>
      <c r="I75" s="9">
        <f>G75*100/D75</f>
        <v>74.50980392156863</v>
      </c>
      <c r="J75" s="11">
        <v>12952582</v>
      </c>
      <c r="K75" s="5">
        <v>7000000</v>
      </c>
      <c r="L75" s="9">
        <f>K75*100/J75</f>
        <v>54.04327878410652</v>
      </c>
      <c r="M75" s="5">
        <v>15200773</v>
      </c>
      <c r="N75" s="5">
        <f>K75+M75</f>
        <v>22200773</v>
      </c>
      <c r="O75" s="65">
        <f>M75/K75</f>
        <v>2.171539</v>
      </c>
      <c r="P75" s="5">
        <f>C75-K75</f>
        <v>0</v>
      </c>
      <c r="Q75" s="9">
        <f>K75*100/C75</f>
        <v>100</v>
      </c>
    </row>
    <row r="76" spans="1:17" s="60" customFormat="1" ht="12.75">
      <c r="A76" s="90" t="s">
        <v>154</v>
      </c>
      <c r="B76" s="91"/>
      <c r="C76" s="6">
        <f>SUM(C64:C75)</f>
        <v>43400000</v>
      </c>
      <c r="D76" s="14">
        <f>SUM(D64:D75)</f>
        <v>803</v>
      </c>
      <c r="E76" s="10">
        <f>SUM(E64:E75)</f>
        <v>429</v>
      </c>
      <c r="F76" s="13">
        <f>E76*100/D76</f>
        <v>53.42465753424658</v>
      </c>
      <c r="G76" s="14">
        <f>SUM(G64:G75)</f>
        <v>673</v>
      </c>
      <c r="H76" s="10">
        <f>SUM(H64:H75)</f>
        <v>130</v>
      </c>
      <c r="I76" s="13">
        <f>G76*100/D76</f>
        <v>83.8107098381071</v>
      </c>
      <c r="J76" s="7">
        <f>SUM(J64:J75)</f>
        <v>72369734</v>
      </c>
      <c r="K76" s="6">
        <f>SUM(K64:K75)</f>
        <v>42726349</v>
      </c>
      <c r="L76" s="13">
        <f>K76*100/J76</f>
        <v>59.03897477362567</v>
      </c>
      <c r="M76" s="6">
        <f>SUM(M64:M75)</f>
        <v>83985263</v>
      </c>
      <c r="N76" s="6">
        <f>SUM(N64:N75)</f>
        <v>126711612</v>
      </c>
      <c r="O76" s="66">
        <f>M76/K76</f>
        <v>1.9656550340868113</v>
      </c>
      <c r="P76" s="6">
        <f>SUM(P64:P75)</f>
        <v>673651</v>
      </c>
      <c r="Q76" s="13">
        <f>K76*100/C76</f>
        <v>98.44780875576036</v>
      </c>
    </row>
    <row r="77" spans="1:17" s="60" customFormat="1" ht="33" customHeight="1">
      <c r="A77" s="37"/>
      <c r="B77" s="67"/>
      <c r="C77" s="68"/>
      <c r="D77" s="69"/>
      <c r="E77" s="70"/>
      <c r="F77" s="40"/>
      <c r="G77" s="69"/>
      <c r="H77" s="70"/>
      <c r="I77" s="40"/>
      <c r="J77" s="38"/>
      <c r="K77" s="68"/>
      <c r="L77" s="40"/>
      <c r="M77" s="68"/>
      <c r="N77" s="68"/>
      <c r="O77" s="71"/>
      <c r="P77" s="68"/>
      <c r="Q77" s="40"/>
    </row>
    <row r="78" spans="1:17" s="60" customFormat="1" ht="12.75">
      <c r="A78" s="1" t="s">
        <v>0</v>
      </c>
      <c r="B78" s="22" t="s">
        <v>18</v>
      </c>
      <c r="C78" s="80" t="s">
        <v>10</v>
      </c>
      <c r="D78" s="83" t="s">
        <v>3</v>
      </c>
      <c r="E78" s="84"/>
      <c r="F78" s="84"/>
      <c r="G78" s="85"/>
      <c r="H78" s="85"/>
      <c r="I78" s="86"/>
      <c r="J78" s="80" t="s">
        <v>12</v>
      </c>
      <c r="K78" s="87" t="s">
        <v>13</v>
      </c>
      <c r="L78" s="72" t="s">
        <v>9</v>
      </c>
      <c r="M78" s="80" t="s">
        <v>17</v>
      </c>
      <c r="N78" s="80" t="s">
        <v>16</v>
      </c>
      <c r="O78" s="72" t="s">
        <v>71</v>
      </c>
      <c r="P78" s="15" t="s">
        <v>14</v>
      </c>
      <c r="Q78" s="72" t="s">
        <v>11</v>
      </c>
    </row>
    <row r="79" spans="1:17" s="60" customFormat="1" ht="12.75">
      <c r="A79" s="61"/>
      <c r="B79" s="21" t="s">
        <v>190</v>
      </c>
      <c r="C79" s="81"/>
      <c r="D79" s="75" t="s">
        <v>2</v>
      </c>
      <c r="E79" s="77" t="s">
        <v>4</v>
      </c>
      <c r="F79" s="77" t="s">
        <v>5</v>
      </c>
      <c r="G79" s="75" t="s">
        <v>7</v>
      </c>
      <c r="H79" s="77" t="s">
        <v>6</v>
      </c>
      <c r="I79" s="78" t="s">
        <v>8</v>
      </c>
      <c r="J79" s="81"/>
      <c r="K79" s="88"/>
      <c r="L79" s="73"/>
      <c r="M79" s="95"/>
      <c r="N79" s="81"/>
      <c r="O79" s="73"/>
      <c r="P79" s="16" t="s">
        <v>15</v>
      </c>
      <c r="Q79" s="73"/>
    </row>
    <row r="80" spans="1:17" s="60" customFormat="1" ht="55.5" customHeight="1">
      <c r="A80" s="62"/>
      <c r="B80" s="20" t="s">
        <v>159</v>
      </c>
      <c r="C80" s="82"/>
      <c r="D80" s="76"/>
      <c r="E80" s="76"/>
      <c r="F80" s="76"/>
      <c r="G80" s="76"/>
      <c r="H80" s="76"/>
      <c r="I80" s="79"/>
      <c r="J80" s="82"/>
      <c r="K80" s="89"/>
      <c r="L80" s="74"/>
      <c r="M80" s="96"/>
      <c r="N80" s="82"/>
      <c r="O80" s="74"/>
      <c r="P80" s="17"/>
      <c r="Q80" s="74"/>
    </row>
    <row r="81" spans="1:17" s="60" customFormat="1" ht="12.75">
      <c r="A81" s="32" t="s">
        <v>160</v>
      </c>
      <c r="B81" s="32" t="s">
        <v>161</v>
      </c>
      <c r="C81" s="5">
        <v>10000000</v>
      </c>
      <c r="D81" s="63">
        <v>219</v>
      </c>
      <c r="E81" s="64">
        <v>83</v>
      </c>
      <c r="F81" s="9">
        <f aca="true" t="shared" si="34" ref="F81:F95">E81*100/D81</f>
        <v>37.89954337899543</v>
      </c>
      <c r="G81" s="63">
        <v>201</v>
      </c>
      <c r="H81" s="64">
        <v>18</v>
      </c>
      <c r="I81" s="9">
        <f aca="true" t="shared" si="35" ref="I81:I95">G81*100/D81</f>
        <v>91.78082191780823</v>
      </c>
      <c r="J81" s="11">
        <v>25637109</v>
      </c>
      <c r="K81" s="5">
        <v>10000000</v>
      </c>
      <c r="L81" s="9">
        <f aca="true" t="shared" si="36" ref="L81:L95">K81*100/J81</f>
        <v>39.00595812109704</v>
      </c>
      <c r="M81" s="5">
        <v>21851600</v>
      </c>
      <c r="N81" s="5">
        <f aca="true" t="shared" si="37" ref="N81:N94">K81+M81</f>
        <v>31851600</v>
      </c>
      <c r="O81" s="65">
        <f aca="true" t="shared" si="38" ref="O81:O95">M81/K81</f>
        <v>2.18516</v>
      </c>
      <c r="P81" s="5">
        <f aca="true" t="shared" si="39" ref="P81:P94">C81-K81</f>
        <v>0</v>
      </c>
      <c r="Q81" s="9">
        <f aca="true" t="shared" si="40" ref="Q81:Q95">K81*100/C81</f>
        <v>100</v>
      </c>
    </row>
    <row r="82" spans="1:17" s="60" customFormat="1" ht="12.75">
      <c r="A82" s="32" t="s">
        <v>162</v>
      </c>
      <c r="B82" s="32" t="s">
        <v>163</v>
      </c>
      <c r="C82" s="5">
        <v>4000000</v>
      </c>
      <c r="D82" s="63">
        <v>37</v>
      </c>
      <c r="E82" s="64">
        <v>28</v>
      </c>
      <c r="F82" s="9">
        <f t="shared" si="34"/>
        <v>75.67567567567568</v>
      </c>
      <c r="G82" s="63">
        <v>28</v>
      </c>
      <c r="H82" s="64">
        <v>9</v>
      </c>
      <c r="I82" s="9">
        <f t="shared" si="35"/>
        <v>75.67567567567568</v>
      </c>
      <c r="J82" s="11">
        <v>4394404</v>
      </c>
      <c r="K82" s="5">
        <v>3414629</v>
      </c>
      <c r="L82" s="9">
        <f t="shared" si="36"/>
        <v>77.70402994353728</v>
      </c>
      <c r="M82" s="5">
        <v>4064278</v>
      </c>
      <c r="N82" s="5">
        <f t="shared" si="37"/>
        <v>7478907</v>
      </c>
      <c r="O82" s="65">
        <f t="shared" si="38"/>
        <v>1.1902546367409168</v>
      </c>
      <c r="P82" s="5">
        <f t="shared" si="39"/>
        <v>585371</v>
      </c>
      <c r="Q82" s="9">
        <f t="shared" si="40"/>
        <v>85.365725</v>
      </c>
    </row>
    <row r="83" spans="1:17" s="60" customFormat="1" ht="12.75">
      <c r="A83" s="32" t="s">
        <v>164</v>
      </c>
      <c r="B83" s="32" t="s">
        <v>165</v>
      </c>
      <c r="C83" s="5">
        <v>3000000</v>
      </c>
      <c r="D83" s="63">
        <v>129</v>
      </c>
      <c r="E83" s="64">
        <v>67</v>
      </c>
      <c r="F83" s="9">
        <f t="shared" si="34"/>
        <v>51.93798449612403</v>
      </c>
      <c r="G83" s="63">
        <v>80</v>
      </c>
      <c r="H83" s="64">
        <v>49</v>
      </c>
      <c r="I83" s="9">
        <f t="shared" si="35"/>
        <v>62.01550387596899</v>
      </c>
      <c r="J83" s="11">
        <v>5631449</v>
      </c>
      <c r="K83" s="5">
        <v>2994645</v>
      </c>
      <c r="L83" s="9">
        <f t="shared" si="36"/>
        <v>53.17716630302432</v>
      </c>
      <c r="M83" s="5">
        <v>9457606</v>
      </c>
      <c r="N83" s="5">
        <f t="shared" si="37"/>
        <v>12452251</v>
      </c>
      <c r="O83" s="65">
        <f t="shared" si="38"/>
        <v>3.158172671552054</v>
      </c>
      <c r="P83" s="5">
        <f t="shared" si="39"/>
        <v>5355</v>
      </c>
      <c r="Q83" s="9">
        <f t="shared" si="40"/>
        <v>99.8215</v>
      </c>
    </row>
    <row r="84" spans="1:17" s="60" customFormat="1" ht="12.75">
      <c r="A84" s="32" t="s">
        <v>166</v>
      </c>
      <c r="B84" s="32" t="s">
        <v>167</v>
      </c>
      <c r="C84" s="5">
        <v>6000000</v>
      </c>
      <c r="D84" s="63">
        <v>69</v>
      </c>
      <c r="E84" s="64">
        <v>46</v>
      </c>
      <c r="F84" s="9">
        <f t="shared" si="34"/>
        <v>66.66666666666667</v>
      </c>
      <c r="G84" s="63">
        <v>46</v>
      </c>
      <c r="H84" s="64">
        <v>23</v>
      </c>
      <c r="I84" s="9">
        <f t="shared" si="35"/>
        <v>66.66666666666667</v>
      </c>
      <c r="J84" s="11">
        <v>8635809</v>
      </c>
      <c r="K84" s="5">
        <v>5966781</v>
      </c>
      <c r="L84" s="9">
        <f t="shared" si="36"/>
        <v>69.0934804139369</v>
      </c>
      <c r="M84" s="5">
        <v>8502948</v>
      </c>
      <c r="N84" s="5">
        <f t="shared" si="37"/>
        <v>14469729</v>
      </c>
      <c r="O84" s="65">
        <f t="shared" si="38"/>
        <v>1.4250477770174572</v>
      </c>
      <c r="P84" s="5">
        <f t="shared" si="39"/>
        <v>33219</v>
      </c>
      <c r="Q84" s="9">
        <f t="shared" si="40"/>
        <v>99.44635</v>
      </c>
    </row>
    <row r="85" spans="1:17" s="60" customFormat="1" ht="12.75">
      <c r="A85" s="32" t="s">
        <v>168</v>
      </c>
      <c r="B85" s="32" t="s">
        <v>169</v>
      </c>
      <c r="C85" s="5">
        <v>500000</v>
      </c>
      <c r="D85" s="63">
        <v>22</v>
      </c>
      <c r="E85" s="64">
        <v>18</v>
      </c>
      <c r="F85" s="9">
        <f t="shared" si="34"/>
        <v>81.81818181818181</v>
      </c>
      <c r="G85" s="63">
        <v>18</v>
      </c>
      <c r="H85" s="64">
        <v>4</v>
      </c>
      <c r="I85" s="9">
        <f t="shared" si="35"/>
        <v>81.81818181818181</v>
      </c>
      <c r="J85" s="11">
        <v>368357</v>
      </c>
      <c r="K85" s="5">
        <v>309808</v>
      </c>
      <c r="L85" s="9">
        <f t="shared" si="36"/>
        <v>84.10536517563125</v>
      </c>
      <c r="M85" s="5">
        <v>191479</v>
      </c>
      <c r="N85" s="5">
        <f t="shared" si="37"/>
        <v>501287</v>
      </c>
      <c r="O85" s="65">
        <f t="shared" si="38"/>
        <v>0.618056990135826</v>
      </c>
      <c r="P85" s="5">
        <f t="shared" si="39"/>
        <v>190192</v>
      </c>
      <c r="Q85" s="9">
        <f t="shared" si="40"/>
        <v>61.9616</v>
      </c>
    </row>
    <row r="86" spans="1:17" s="60" customFormat="1" ht="12.75">
      <c r="A86" s="32" t="s">
        <v>170</v>
      </c>
      <c r="B86" s="32" t="s">
        <v>171</v>
      </c>
      <c r="C86" s="5">
        <v>500000</v>
      </c>
      <c r="D86" s="63">
        <v>46</v>
      </c>
      <c r="E86" s="64">
        <v>7</v>
      </c>
      <c r="F86" s="9">
        <f t="shared" si="34"/>
        <v>15.217391304347826</v>
      </c>
      <c r="G86" s="63">
        <v>38</v>
      </c>
      <c r="H86" s="64">
        <v>8</v>
      </c>
      <c r="I86" s="9">
        <f t="shared" si="35"/>
        <v>82.6086956521739</v>
      </c>
      <c r="J86" s="11">
        <v>3123966</v>
      </c>
      <c r="K86" s="5">
        <v>500000</v>
      </c>
      <c r="L86" s="9">
        <f t="shared" si="36"/>
        <v>16.005295832284986</v>
      </c>
      <c r="M86" s="5">
        <v>396284</v>
      </c>
      <c r="N86" s="5">
        <f t="shared" si="37"/>
        <v>896284</v>
      </c>
      <c r="O86" s="65">
        <f t="shared" si="38"/>
        <v>0.792568</v>
      </c>
      <c r="P86" s="5">
        <f t="shared" si="39"/>
        <v>0</v>
      </c>
      <c r="Q86" s="9">
        <f t="shared" si="40"/>
        <v>100</v>
      </c>
    </row>
    <row r="87" spans="1:17" s="60" customFormat="1" ht="12.75">
      <c r="A87" s="32" t="s">
        <v>172</v>
      </c>
      <c r="B87" s="32" t="s">
        <v>173</v>
      </c>
      <c r="C87" s="5">
        <v>2000000</v>
      </c>
      <c r="D87" s="63">
        <v>12</v>
      </c>
      <c r="E87" s="64">
        <v>12</v>
      </c>
      <c r="F87" s="9">
        <f t="shared" si="34"/>
        <v>100</v>
      </c>
      <c r="G87" s="63">
        <v>12</v>
      </c>
      <c r="H87" s="64">
        <v>0</v>
      </c>
      <c r="I87" s="9">
        <f t="shared" si="35"/>
        <v>100</v>
      </c>
      <c r="J87" s="11">
        <v>1631632</v>
      </c>
      <c r="K87" s="5">
        <v>1631632</v>
      </c>
      <c r="L87" s="9">
        <f t="shared" si="36"/>
        <v>100</v>
      </c>
      <c r="M87" s="5">
        <v>2708193</v>
      </c>
      <c r="N87" s="5">
        <f t="shared" si="37"/>
        <v>4339825</v>
      </c>
      <c r="O87" s="65">
        <f t="shared" si="38"/>
        <v>1.6598062553320847</v>
      </c>
      <c r="P87" s="5">
        <f t="shared" si="39"/>
        <v>368368</v>
      </c>
      <c r="Q87" s="9">
        <f t="shared" si="40"/>
        <v>81.5816</v>
      </c>
    </row>
    <row r="88" spans="1:17" s="60" customFormat="1" ht="12.75">
      <c r="A88" s="32" t="s">
        <v>174</v>
      </c>
      <c r="B88" s="32" t="s">
        <v>175</v>
      </c>
      <c r="C88" s="5">
        <v>1200000</v>
      </c>
      <c r="D88" s="63">
        <v>12</v>
      </c>
      <c r="E88" s="64">
        <v>11</v>
      </c>
      <c r="F88" s="9">
        <f t="shared" si="34"/>
        <v>91.66666666666667</v>
      </c>
      <c r="G88" s="63">
        <v>11</v>
      </c>
      <c r="H88" s="64">
        <v>1</v>
      </c>
      <c r="I88" s="9">
        <f t="shared" si="35"/>
        <v>91.66666666666667</v>
      </c>
      <c r="J88" s="11">
        <v>724281</v>
      </c>
      <c r="K88" s="5">
        <v>669781</v>
      </c>
      <c r="L88" s="9">
        <f t="shared" si="36"/>
        <v>92.47529619029079</v>
      </c>
      <c r="M88" s="5">
        <v>538696</v>
      </c>
      <c r="N88" s="5">
        <f t="shared" si="37"/>
        <v>1208477</v>
      </c>
      <c r="O88" s="65">
        <f t="shared" si="38"/>
        <v>0.8042867743337001</v>
      </c>
      <c r="P88" s="5">
        <f t="shared" si="39"/>
        <v>530219</v>
      </c>
      <c r="Q88" s="9">
        <f t="shared" si="40"/>
        <v>55.815083333333334</v>
      </c>
    </row>
    <row r="89" spans="1:17" s="60" customFormat="1" ht="12.75">
      <c r="A89" s="32" t="s">
        <v>176</v>
      </c>
      <c r="B89" s="32" t="s">
        <v>177</v>
      </c>
      <c r="C89" s="5">
        <v>5000000</v>
      </c>
      <c r="D89" s="63">
        <v>58</v>
      </c>
      <c r="E89" s="64">
        <v>35</v>
      </c>
      <c r="F89" s="9">
        <f t="shared" si="34"/>
        <v>60.3448275862069</v>
      </c>
      <c r="G89" s="63">
        <v>47</v>
      </c>
      <c r="H89" s="64">
        <v>11</v>
      </c>
      <c r="I89" s="9">
        <f t="shared" si="35"/>
        <v>81.03448275862068</v>
      </c>
      <c r="J89" s="11">
        <v>8239012</v>
      </c>
      <c r="K89" s="5">
        <v>5000000</v>
      </c>
      <c r="L89" s="9">
        <f t="shared" si="36"/>
        <v>60.68688818513676</v>
      </c>
      <c r="M89" s="5">
        <v>8875509</v>
      </c>
      <c r="N89" s="5">
        <f t="shared" si="37"/>
        <v>13875509</v>
      </c>
      <c r="O89" s="65">
        <f t="shared" si="38"/>
        <v>1.7751018</v>
      </c>
      <c r="P89" s="5">
        <f t="shared" si="39"/>
        <v>0</v>
      </c>
      <c r="Q89" s="9">
        <f t="shared" si="40"/>
        <v>100</v>
      </c>
    </row>
    <row r="90" spans="1:17" s="60" customFormat="1" ht="12.75">
      <c r="A90" s="32" t="s">
        <v>178</v>
      </c>
      <c r="B90" s="32" t="s">
        <v>179</v>
      </c>
      <c r="C90" s="5">
        <v>1800000</v>
      </c>
      <c r="D90" s="63">
        <v>82</v>
      </c>
      <c r="E90" s="64">
        <v>57</v>
      </c>
      <c r="F90" s="9">
        <f t="shared" si="34"/>
        <v>69.51219512195122</v>
      </c>
      <c r="G90" s="63">
        <v>61</v>
      </c>
      <c r="H90" s="64">
        <v>21</v>
      </c>
      <c r="I90" s="9">
        <f t="shared" si="35"/>
        <v>74.39024390243902</v>
      </c>
      <c r="J90" s="11">
        <v>2686214</v>
      </c>
      <c r="K90" s="5">
        <v>1800000</v>
      </c>
      <c r="L90" s="9">
        <f t="shared" si="36"/>
        <v>67.00880868017217</v>
      </c>
      <c r="M90" s="5">
        <v>6285197</v>
      </c>
      <c r="N90" s="5">
        <f t="shared" si="37"/>
        <v>8085197</v>
      </c>
      <c r="O90" s="65">
        <f t="shared" si="38"/>
        <v>3.491776111111111</v>
      </c>
      <c r="P90" s="5">
        <f t="shared" si="39"/>
        <v>0</v>
      </c>
      <c r="Q90" s="9">
        <f t="shared" si="40"/>
        <v>100</v>
      </c>
    </row>
    <row r="91" spans="1:17" s="60" customFormat="1" ht="12.75">
      <c r="A91" s="32" t="s">
        <v>180</v>
      </c>
      <c r="B91" s="32" t="s">
        <v>181</v>
      </c>
      <c r="C91" s="5">
        <v>2500000</v>
      </c>
      <c r="D91" s="63">
        <v>32</v>
      </c>
      <c r="E91" s="64">
        <v>19</v>
      </c>
      <c r="F91" s="9">
        <f t="shared" si="34"/>
        <v>59.375</v>
      </c>
      <c r="G91" s="63">
        <v>28</v>
      </c>
      <c r="H91" s="64">
        <v>4</v>
      </c>
      <c r="I91" s="9">
        <f t="shared" si="35"/>
        <v>87.5</v>
      </c>
      <c r="J91" s="11">
        <v>4156934</v>
      </c>
      <c r="K91" s="5">
        <v>2500000</v>
      </c>
      <c r="L91" s="9">
        <f t="shared" si="36"/>
        <v>60.14047853538209</v>
      </c>
      <c r="M91" s="106">
        <v>6917816</v>
      </c>
      <c r="N91" s="106">
        <f t="shared" si="37"/>
        <v>9417816</v>
      </c>
      <c r="O91" s="65">
        <f t="shared" si="38"/>
        <v>2.7671264</v>
      </c>
      <c r="P91" s="5">
        <f t="shared" si="39"/>
        <v>0</v>
      </c>
      <c r="Q91" s="9">
        <f t="shared" si="40"/>
        <v>100</v>
      </c>
    </row>
    <row r="92" spans="1:17" s="60" customFormat="1" ht="12.75">
      <c r="A92" s="32" t="s">
        <v>182</v>
      </c>
      <c r="B92" s="32" t="s">
        <v>183</v>
      </c>
      <c r="C92" s="5">
        <v>5000000</v>
      </c>
      <c r="D92" s="63">
        <v>10</v>
      </c>
      <c r="E92" s="64">
        <v>8</v>
      </c>
      <c r="F92" s="9">
        <f t="shared" si="34"/>
        <v>80</v>
      </c>
      <c r="G92" s="63">
        <v>8</v>
      </c>
      <c r="H92" s="64">
        <v>2</v>
      </c>
      <c r="I92" s="9">
        <f t="shared" si="35"/>
        <v>80</v>
      </c>
      <c r="J92" s="11">
        <v>837748</v>
      </c>
      <c r="K92" s="5">
        <v>654748</v>
      </c>
      <c r="L92" s="9">
        <f t="shared" si="36"/>
        <v>78.15572224583049</v>
      </c>
      <c r="M92" s="106">
        <v>1240809</v>
      </c>
      <c r="N92" s="106">
        <f t="shared" si="37"/>
        <v>1895557</v>
      </c>
      <c r="O92" s="65">
        <f t="shared" si="38"/>
        <v>1.8950939903596498</v>
      </c>
      <c r="P92" s="5">
        <f t="shared" si="39"/>
        <v>4345252</v>
      </c>
      <c r="Q92" s="9">
        <f t="shared" si="40"/>
        <v>13.09496</v>
      </c>
    </row>
    <row r="93" spans="1:17" s="60" customFormat="1" ht="12.75">
      <c r="A93" s="32" t="s">
        <v>184</v>
      </c>
      <c r="B93" s="32" t="s">
        <v>185</v>
      </c>
      <c r="C93" s="5">
        <v>300000</v>
      </c>
      <c r="D93" s="63">
        <v>24</v>
      </c>
      <c r="E93" s="64">
        <v>13</v>
      </c>
      <c r="F93" s="9">
        <f t="shared" si="34"/>
        <v>54.166666666666664</v>
      </c>
      <c r="G93" s="63">
        <v>22</v>
      </c>
      <c r="H93" s="64">
        <v>2</v>
      </c>
      <c r="I93" s="9">
        <f t="shared" si="35"/>
        <v>91.66666666666667</v>
      </c>
      <c r="J93" s="11">
        <v>507236</v>
      </c>
      <c r="K93" s="5">
        <v>300000</v>
      </c>
      <c r="L93" s="9">
        <f t="shared" si="36"/>
        <v>59.14406706148617</v>
      </c>
      <c r="M93" s="106">
        <v>609797</v>
      </c>
      <c r="N93" s="106">
        <f t="shared" si="37"/>
        <v>909797</v>
      </c>
      <c r="O93" s="65">
        <f t="shared" si="38"/>
        <v>2.0326566666666666</v>
      </c>
      <c r="P93" s="5">
        <f t="shared" si="39"/>
        <v>0</v>
      </c>
      <c r="Q93" s="9">
        <f t="shared" si="40"/>
        <v>100</v>
      </c>
    </row>
    <row r="94" spans="1:17" s="60" customFormat="1" ht="12.75">
      <c r="A94" s="32" t="s">
        <v>186</v>
      </c>
      <c r="B94" s="32" t="s">
        <v>187</v>
      </c>
      <c r="C94" s="5">
        <v>2500000</v>
      </c>
      <c r="D94" s="63">
        <v>28</v>
      </c>
      <c r="E94" s="64">
        <v>14</v>
      </c>
      <c r="F94" s="9">
        <f t="shared" si="34"/>
        <v>50</v>
      </c>
      <c r="G94" s="63">
        <v>21</v>
      </c>
      <c r="H94" s="64">
        <v>7</v>
      </c>
      <c r="I94" s="9">
        <f t="shared" si="35"/>
        <v>75</v>
      </c>
      <c r="J94" s="11">
        <v>4537090</v>
      </c>
      <c r="K94" s="5">
        <v>2500000</v>
      </c>
      <c r="L94" s="9">
        <f t="shared" si="36"/>
        <v>55.10139759184852</v>
      </c>
      <c r="M94" s="106">
        <v>1479696</v>
      </c>
      <c r="N94" s="106">
        <f t="shared" si="37"/>
        <v>3979696</v>
      </c>
      <c r="O94" s="65">
        <f t="shared" si="38"/>
        <v>0.5918784</v>
      </c>
      <c r="P94" s="5">
        <f t="shared" si="39"/>
        <v>0</v>
      </c>
      <c r="Q94" s="9">
        <f t="shared" si="40"/>
        <v>100</v>
      </c>
    </row>
    <row r="95" spans="1:17" s="60" customFormat="1" ht="12.75">
      <c r="A95" s="90" t="s">
        <v>188</v>
      </c>
      <c r="B95" s="91"/>
      <c r="C95" s="6">
        <f>SUM(C81:C94)</f>
        <v>44300000</v>
      </c>
      <c r="D95" s="14">
        <f>SUM(D81:D94)</f>
        <v>780</v>
      </c>
      <c r="E95" s="10">
        <f>SUM(E81:E94)</f>
        <v>418</v>
      </c>
      <c r="F95" s="13">
        <f t="shared" si="34"/>
        <v>53.58974358974359</v>
      </c>
      <c r="G95" s="14">
        <f>SUM(G81:G94)</f>
        <v>621</v>
      </c>
      <c r="H95" s="10">
        <f>SUM(H81:H94)</f>
        <v>159</v>
      </c>
      <c r="I95" s="13">
        <f t="shared" si="35"/>
        <v>79.61538461538461</v>
      </c>
      <c r="J95" s="7">
        <f>SUM(J81:J94)</f>
        <v>71111241</v>
      </c>
      <c r="K95" s="6">
        <f>SUM(K81:K94)</f>
        <v>38242024</v>
      </c>
      <c r="L95" s="13">
        <f t="shared" si="36"/>
        <v>53.77774802158213</v>
      </c>
      <c r="M95" s="6">
        <f>SUM(M81:M94)</f>
        <v>73119908</v>
      </c>
      <c r="N95" s="6">
        <f>SUM(N81:N94)</f>
        <v>111361932</v>
      </c>
      <c r="O95" s="66">
        <f t="shared" si="38"/>
        <v>1.9120302837527636</v>
      </c>
      <c r="P95" s="6">
        <f>SUM(P81:P94)</f>
        <v>6057976</v>
      </c>
      <c r="Q95" s="13">
        <f t="shared" si="40"/>
        <v>86.32511060948082</v>
      </c>
    </row>
    <row r="96" spans="1:17" s="60" customFormat="1" ht="12.75">
      <c r="A96" s="37"/>
      <c r="B96" s="67"/>
      <c r="C96" s="68"/>
      <c r="D96" s="69"/>
      <c r="E96" s="70"/>
      <c r="F96" s="40"/>
      <c r="G96" s="69"/>
      <c r="H96" s="70"/>
      <c r="I96" s="40"/>
      <c r="J96" s="38"/>
      <c r="K96" s="68"/>
      <c r="L96" s="40"/>
      <c r="M96" s="68"/>
      <c r="N96" s="68"/>
      <c r="O96" s="71"/>
      <c r="P96" s="68"/>
      <c r="Q96" s="40"/>
    </row>
    <row r="97" ht="12.75">
      <c r="A97" s="50" t="s">
        <v>128</v>
      </c>
    </row>
    <row r="98" ht="12.75">
      <c r="A98" s="49" t="s">
        <v>157</v>
      </c>
    </row>
    <row r="99" ht="12.75">
      <c r="A99" s="49"/>
    </row>
    <row r="100" ht="15.75">
      <c r="A100" s="59" t="s">
        <v>158</v>
      </c>
    </row>
    <row r="102" spans="1:17" ht="12.75">
      <c r="A102" s="100" t="s">
        <v>125</v>
      </c>
      <c r="B102" s="101"/>
      <c r="C102" s="80" t="s">
        <v>126</v>
      </c>
      <c r="D102" s="83" t="s">
        <v>3</v>
      </c>
      <c r="E102" s="84"/>
      <c r="F102" s="84"/>
      <c r="G102" s="85"/>
      <c r="H102" s="85"/>
      <c r="I102" s="86"/>
      <c r="J102" s="80" t="s">
        <v>12</v>
      </c>
      <c r="K102" s="87" t="s">
        <v>13</v>
      </c>
      <c r="L102" s="72" t="s">
        <v>9</v>
      </c>
      <c r="M102" s="80" t="s">
        <v>17</v>
      </c>
      <c r="N102" s="80" t="s">
        <v>16</v>
      </c>
      <c r="O102" s="72" t="s">
        <v>71</v>
      </c>
      <c r="P102" s="15" t="s">
        <v>14</v>
      </c>
      <c r="Q102" s="72" t="s">
        <v>127</v>
      </c>
    </row>
    <row r="103" spans="1:17" ht="12.75">
      <c r="A103" s="102"/>
      <c r="B103" s="103"/>
      <c r="C103" s="81"/>
      <c r="D103" s="75" t="s">
        <v>2</v>
      </c>
      <c r="E103" s="77" t="s">
        <v>4</v>
      </c>
      <c r="F103" s="77" t="s">
        <v>5</v>
      </c>
      <c r="G103" s="75" t="s">
        <v>7</v>
      </c>
      <c r="H103" s="77" t="s">
        <v>6</v>
      </c>
      <c r="I103" s="78" t="s">
        <v>8</v>
      </c>
      <c r="J103" s="81"/>
      <c r="K103" s="97"/>
      <c r="L103" s="73"/>
      <c r="M103" s="81"/>
      <c r="N103" s="81"/>
      <c r="O103" s="73"/>
      <c r="P103" s="16" t="s">
        <v>15</v>
      </c>
      <c r="Q103" s="73"/>
    </row>
    <row r="104" spans="1:17" ht="52.5" customHeight="1">
      <c r="A104" s="104"/>
      <c r="B104" s="105"/>
      <c r="C104" s="82"/>
      <c r="D104" s="76"/>
      <c r="E104" s="76"/>
      <c r="F104" s="76"/>
      <c r="G104" s="76"/>
      <c r="H104" s="76"/>
      <c r="I104" s="79"/>
      <c r="J104" s="82"/>
      <c r="K104" s="98"/>
      <c r="L104" s="74"/>
      <c r="M104" s="82"/>
      <c r="N104" s="82"/>
      <c r="O104" s="74"/>
      <c r="P104" s="17"/>
      <c r="Q104" s="74"/>
    </row>
    <row r="105" spans="1:17" ht="12.75">
      <c r="A105" s="92" t="s">
        <v>19</v>
      </c>
      <c r="B105" s="93"/>
      <c r="C105" s="11">
        <v>40782131</v>
      </c>
      <c r="D105" s="11">
        <v>1137</v>
      </c>
      <c r="E105" s="11">
        <v>544</v>
      </c>
      <c r="F105" s="9">
        <v>47.845206684256816</v>
      </c>
      <c r="G105" s="11">
        <v>788</v>
      </c>
      <c r="H105" s="44">
        <v>349</v>
      </c>
      <c r="I105" s="9">
        <v>69.3051890941073</v>
      </c>
      <c r="J105" s="11">
        <v>100472282</v>
      </c>
      <c r="K105" s="11">
        <v>36702548</v>
      </c>
      <c r="L105" s="45">
        <v>36.53002327547413</v>
      </c>
      <c r="M105" s="11">
        <v>109731499</v>
      </c>
      <c r="N105" s="11">
        <v>146434047</v>
      </c>
      <c r="O105" s="46">
        <v>2.9897515289674166</v>
      </c>
      <c r="P105" s="11">
        <v>4079583</v>
      </c>
      <c r="Q105" s="24">
        <v>89.99664093080374</v>
      </c>
    </row>
    <row r="106" spans="1:17" ht="12.75">
      <c r="A106" s="92" t="s">
        <v>20</v>
      </c>
      <c r="B106" s="93"/>
      <c r="C106" s="11">
        <v>65140000</v>
      </c>
      <c r="D106" s="11">
        <v>1706</v>
      </c>
      <c r="E106" s="11">
        <v>807</v>
      </c>
      <c r="F106" s="9">
        <v>47.30363423212192</v>
      </c>
      <c r="G106" s="11">
        <v>1380</v>
      </c>
      <c r="H106" s="44">
        <v>326</v>
      </c>
      <c r="I106" s="9">
        <v>80.89097303634232</v>
      </c>
      <c r="J106" s="11">
        <v>142297887</v>
      </c>
      <c r="K106" s="11">
        <v>56483497</v>
      </c>
      <c r="L106" s="45">
        <v>39.69384099146883</v>
      </c>
      <c r="M106" s="11">
        <v>124868725</v>
      </c>
      <c r="N106" s="11">
        <v>181352222</v>
      </c>
      <c r="O106" s="46">
        <v>2.2107116526443114</v>
      </c>
      <c r="P106" s="11">
        <v>8656503</v>
      </c>
      <c r="Q106" s="24">
        <v>86.71092569849554</v>
      </c>
    </row>
    <row r="107" spans="1:17" ht="12.75">
      <c r="A107" s="92" t="s">
        <v>21</v>
      </c>
      <c r="B107" s="93"/>
      <c r="C107" s="11">
        <v>79069120</v>
      </c>
      <c r="D107" s="11">
        <v>1692</v>
      </c>
      <c r="E107" s="11">
        <v>1005</v>
      </c>
      <c r="F107" s="9">
        <v>59.39716312056738</v>
      </c>
      <c r="G107" s="11">
        <v>1340</v>
      </c>
      <c r="H107" s="44">
        <v>352</v>
      </c>
      <c r="I107" s="9">
        <v>79.19621749408984</v>
      </c>
      <c r="J107" s="11">
        <v>147837506</v>
      </c>
      <c r="K107" s="11">
        <v>67739381</v>
      </c>
      <c r="L107" s="45">
        <v>45.82015946616416</v>
      </c>
      <c r="M107" s="11">
        <v>155301198</v>
      </c>
      <c r="N107" s="11">
        <v>223040579</v>
      </c>
      <c r="O107" s="46">
        <v>2.2926279471021442</v>
      </c>
      <c r="P107" s="11">
        <v>8829739</v>
      </c>
      <c r="Q107" s="24">
        <v>85.67109511273175</v>
      </c>
    </row>
    <row r="108" spans="1:17" ht="12.75">
      <c r="A108" s="92" t="s">
        <v>22</v>
      </c>
      <c r="B108" s="93"/>
      <c r="C108" s="11">
        <v>90962089</v>
      </c>
      <c r="D108" s="11">
        <v>2260</v>
      </c>
      <c r="E108" s="11">
        <v>1262</v>
      </c>
      <c r="F108" s="9">
        <v>55.84070796460176</v>
      </c>
      <c r="G108" s="11">
        <v>1895</v>
      </c>
      <c r="H108" s="44">
        <v>365</v>
      </c>
      <c r="I108" s="9">
        <v>83.8495575221239</v>
      </c>
      <c r="J108" s="11">
        <v>156844555</v>
      </c>
      <c r="K108" s="11">
        <v>84549557</v>
      </c>
      <c r="L108" s="45">
        <v>53.906593697179986</v>
      </c>
      <c r="M108" s="11">
        <v>192144420</v>
      </c>
      <c r="N108" s="11">
        <v>276693977</v>
      </c>
      <c r="O108" s="46">
        <v>2.272565662289632</v>
      </c>
      <c r="P108" s="11">
        <v>6412532</v>
      </c>
      <c r="Q108" s="24">
        <v>92.9503246127076</v>
      </c>
    </row>
    <row r="109" spans="1:17" ht="12.75">
      <c r="A109" s="92" t="s">
        <v>25</v>
      </c>
      <c r="B109" s="93"/>
      <c r="C109" s="11">
        <v>69647000</v>
      </c>
      <c r="D109" s="11">
        <v>1661</v>
      </c>
      <c r="E109" s="11">
        <v>854</v>
      </c>
      <c r="F109" s="9">
        <v>51.414810355207706</v>
      </c>
      <c r="G109" s="11">
        <v>1392</v>
      </c>
      <c r="H109" s="44">
        <v>269</v>
      </c>
      <c r="I109" s="9">
        <v>83.80493678506923</v>
      </c>
      <c r="J109" s="11">
        <v>114942428</v>
      </c>
      <c r="K109" s="11">
        <v>63527242</v>
      </c>
      <c r="L109" s="45">
        <v>55.2687489775316</v>
      </c>
      <c r="M109" s="11">
        <v>108527743</v>
      </c>
      <c r="N109" s="11">
        <v>172054985</v>
      </c>
      <c r="O109" s="46">
        <v>1.7083654127468653</v>
      </c>
      <c r="P109" s="11">
        <v>6119758</v>
      </c>
      <c r="Q109" s="24">
        <v>91.2131778827516</v>
      </c>
    </row>
    <row r="110" spans="1:17" ht="12.75">
      <c r="A110" s="92" t="s">
        <v>24</v>
      </c>
      <c r="B110" s="93"/>
      <c r="C110" s="11">
        <v>62938511</v>
      </c>
      <c r="D110" s="11">
        <v>1824</v>
      </c>
      <c r="E110" s="11">
        <v>961</v>
      </c>
      <c r="F110" s="9">
        <v>52.68640350877193</v>
      </c>
      <c r="G110" s="11">
        <v>1526</v>
      </c>
      <c r="H110" s="44">
        <v>298</v>
      </c>
      <c r="I110" s="9">
        <v>83.66228070175438</v>
      </c>
      <c r="J110" s="11">
        <v>112780385</v>
      </c>
      <c r="K110" s="11">
        <v>61470007</v>
      </c>
      <c r="L110" s="45">
        <v>54.50416488647383</v>
      </c>
      <c r="M110" s="11">
        <v>117502140</v>
      </c>
      <c r="N110" s="11">
        <v>178972147</v>
      </c>
      <c r="O110" s="46">
        <v>1.9115361415202052</v>
      </c>
      <c r="P110" s="11">
        <v>1468504</v>
      </c>
      <c r="Q110" s="24">
        <v>97.66676399446438</v>
      </c>
    </row>
    <row r="111" spans="1:17" ht="12.75">
      <c r="A111" s="92" t="s">
        <v>31</v>
      </c>
      <c r="B111" s="93"/>
      <c r="C111" s="11">
        <v>83324267</v>
      </c>
      <c r="D111" s="11">
        <v>1621</v>
      </c>
      <c r="E111" s="11">
        <v>1024</v>
      </c>
      <c r="F111" s="9">
        <v>63.17088217149907</v>
      </c>
      <c r="G111" s="11">
        <v>1240</v>
      </c>
      <c r="H111" s="44">
        <v>381</v>
      </c>
      <c r="I111" s="9">
        <v>76.49599012954965</v>
      </c>
      <c r="J111" s="11">
        <v>110596997</v>
      </c>
      <c r="K111" s="11">
        <v>72014536</v>
      </c>
      <c r="L111" s="45">
        <v>65.11431156287256</v>
      </c>
      <c r="M111" s="11">
        <v>164090169</v>
      </c>
      <c r="N111" s="11">
        <v>236104705</v>
      </c>
      <c r="O111" s="46">
        <v>2.2785783018041568</v>
      </c>
      <c r="P111" s="11">
        <v>11309731</v>
      </c>
      <c r="Q111" s="24">
        <v>86.42663007164528</v>
      </c>
    </row>
    <row r="112" spans="1:17" ht="12.75">
      <c r="A112" s="92" t="s">
        <v>91</v>
      </c>
      <c r="B112" s="93"/>
      <c r="C112" s="11">
        <v>63800000</v>
      </c>
      <c r="D112" s="11">
        <v>1173</v>
      </c>
      <c r="E112" s="11">
        <v>737</v>
      </c>
      <c r="F112" s="9">
        <v>62.830349531116795</v>
      </c>
      <c r="G112" s="11">
        <v>935</v>
      </c>
      <c r="H112" s="44">
        <v>238</v>
      </c>
      <c r="I112" s="9">
        <v>79.71014492753623</v>
      </c>
      <c r="J112" s="11">
        <v>89270054</v>
      </c>
      <c r="K112" s="11">
        <v>61434271</v>
      </c>
      <c r="L112" s="45">
        <v>68.81845394649363</v>
      </c>
      <c r="M112" s="11">
        <v>121895319</v>
      </c>
      <c r="N112" s="11">
        <v>183329590</v>
      </c>
      <c r="O112" s="46">
        <v>1.9841583047351534</v>
      </c>
      <c r="P112" s="11">
        <v>2365729</v>
      </c>
      <c r="Q112" s="24">
        <v>96.29196081504702</v>
      </c>
    </row>
    <row r="113" spans="1:17" ht="12.75">
      <c r="A113" s="92" t="s">
        <v>154</v>
      </c>
      <c r="B113" s="93"/>
      <c r="C113" s="11">
        <v>43400000</v>
      </c>
      <c r="D113" s="11">
        <v>803</v>
      </c>
      <c r="E113" s="11">
        <v>429</v>
      </c>
      <c r="F113" s="9">
        <v>53.42465753424658</v>
      </c>
      <c r="G113" s="11">
        <v>673</v>
      </c>
      <c r="H113" s="44">
        <v>130</v>
      </c>
      <c r="I113" s="9">
        <v>83.8107098381071</v>
      </c>
      <c r="J113" s="11">
        <v>72369734</v>
      </c>
      <c r="K113" s="11">
        <v>42726349</v>
      </c>
      <c r="L113" s="24">
        <v>59.03897477362567</v>
      </c>
      <c r="M113" s="11">
        <v>83985263</v>
      </c>
      <c r="N113" s="11">
        <v>126711612</v>
      </c>
      <c r="O113" s="46">
        <v>1.9656550340868113</v>
      </c>
      <c r="P113" s="11">
        <v>673651</v>
      </c>
      <c r="Q113" s="24">
        <v>98.44780875576036</v>
      </c>
    </row>
    <row r="114" spans="1:17" ht="12.75">
      <c r="A114" s="92" t="s">
        <v>188</v>
      </c>
      <c r="B114" s="93"/>
      <c r="C114" s="11">
        <v>44300000</v>
      </c>
      <c r="D114" s="11">
        <v>780</v>
      </c>
      <c r="E114" s="11">
        <v>418</v>
      </c>
      <c r="F114" s="9">
        <v>53.58974358974359</v>
      </c>
      <c r="G114" s="11">
        <v>621</v>
      </c>
      <c r="H114" s="44">
        <v>159</v>
      </c>
      <c r="I114" s="9">
        <v>79.61538461538461</v>
      </c>
      <c r="J114" s="11">
        <v>71111241</v>
      </c>
      <c r="K114" s="11">
        <v>38242024</v>
      </c>
      <c r="L114" s="24">
        <v>53.77774802158213</v>
      </c>
      <c r="M114" s="107">
        <v>73119908</v>
      </c>
      <c r="N114" s="107">
        <v>111361932</v>
      </c>
      <c r="O114" s="46">
        <v>1.916020867514753</v>
      </c>
      <c r="P114" s="11">
        <v>6057976</v>
      </c>
      <c r="Q114" s="24">
        <v>86.32511060948082</v>
      </c>
    </row>
    <row r="115" spans="1:17" ht="12.75">
      <c r="A115" s="94" t="s">
        <v>23</v>
      </c>
      <c r="B115" s="94"/>
      <c r="C115" s="7">
        <f>SUM(C105:C114)</f>
        <v>643363118</v>
      </c>
      <c r="D115" s="7">
        <v>14657</v>
      </c>
      <c r="E115" s="7">
        <v>8041</v>
      </c>
      <c r="F115" s="13">
        <v>54.861158490823506</v>
      </c>
      <c r="G115" s="7">
        <v>11790</v>
      </c>
      <c r="H115" s="7">
        <v>2867</v>
      </c>
      <c r="I115" s="13">
        <v>80.43938050078461</v>
      </c>
      <c r="J115" s="7">
        <v>1118523069</v>
      </c>
      <c r="K115" s="7">
        <v>584889412</v>
      </c>
      <c r="L115" s="34">
        <v>52.29122475971034</v>
      </c>
      <c r="M115" s="7">
        <f>SUM(M105:M114)</f>
        <v>1251166384</v>
      </c>
      <c r="N115" s="7">
        <f>SUM(N105:N114)</f>
        <v>1836055796</v>
      </c>
      <c r="O115" s="47">
        <v>2.139411256772759</v>
      </c>
      <c r="P115" s="7">
        <v>55973706</v>
      </c>
      <c r="Q115" s="25">
        <v>90.91124368742568</v>
      </c>
    </row>
  </sheetData>
  <sheetProtection/>
  <mergeCells count="91">
    <mergeCell ref="A114:B114"/>
    <mergeCell ref="N78:N80"/>
    <mergeCell ref="O78:O80"/>
    <mergeCell ref="Q78:Q80"/>
    <mergeCell ref="D79:D80"/>
    <mergeCell ref="E79:E80"/>
    <mergeCell ref="F79:F80"/>
    <mergeCell ref="G79:G80"/>
    <mergeCell ref="H79:H80"/>
    <mergeCell ref="C78:C80"/>
    <mergeCell ref="D78:I78"/>
    <mergeCell ref="J78:J80"/>
    <mergeCell ref="K78:K80"/>
    <mergeCell ref="L78:L80"/>
    <mergeCell ref="A95:B95"/>
    <mergeCell ref="M78:M80"/>
    <mergeCell ref="O4:O6"/>
    <mergeCell ref="A59:B59"/>
    <mergeCell ref="Q39:Q41"/>
    <mergeCell ref="D40:D41"/>
    <mergeCell ref="E40:E41"/>
    <mergeCell ref="F40:F41"/>
    <mergeCell ref="G40:G41"/>
    <mergeCell ref="H40:H41"/>
    <mergeCell ref="I40:I41"/>
    <mergeCell ref="N39:N41"/>
    <mergeCell ref="O39:O41"/>
    <mergeCell ref="C39:C41"/>
    <mergeCell ref="D39:I39"/>
    <mergeCell ref="J39:J41"/>
    <mergeCell ref="K39:K41"/>
    <mergeCell ref="L39:L41"/>
    <mergeCell ref="M39:M41"/>
    <mergeCell ref="Q4:Q6"/>
    <mergeCell ref="C4:C6"/>
    <mergeCell ref="D4:I4"/>
    <mergeCell ref="J4:J6"/>
    <mergeCell ref="K4:K6"/>
    <mergeCell ref="D5:D6"/>
    <mergeCell ref="E5:E6"/>
    <mergeCell ref="F5:F6"/>
    <mergeCell ref="G5:G6"/>
    <mergeCell ref="H5:H6"/>
    <mergeCell ref="A37:B37"/>
    <mergeCell ref="L4:L6"/>
    <mergeCell ref="M4:M6"/>
    <mergeCell ref="N4:N6"/>
    <mergeCell ref="I5:I6"/>
    <mergeCell ref="M102:M104"/>
    <mergeCell ref="N102:N104"/>
    <mergeCell ref="A102:B104"/>
    <mergeCell ref="C102:C104"/>
    <mergeCell ref="D102:I102"/>
    <mergeCell ref="O102:O104"/>
    <mergeCell ref="Q102:Q104"/>
    <mergeCell ref="D103:D104"/>
    <mergeCell ref="E103:E104"/>
    <mergeCell ref="F103:F104"/>
    <mergeCell ref="G103:G104"/>
    <mergeCell ref="H103:H104"/>
    <mergeCell ref="I103:I104"/>
    <mergeCell ref="K102:K104"/>
    <mergeCell ref="A111:B111"/>
    <mergeCell ref="A115:B115"/>
    <mergeCell ref="A112:B112"/>
    <mergeCell ref="M61:M63"/>
    <mergeCell ref="N61:N63"/>
    <mergeCell ref="A113:B113"/>
    <mergeCell ref="L102:L104"/>
    <mergeCell ref="A105:B105"/>
    <mergeCell ref="A106:B106"/>
    <mergeCell ref="A107:B107"/>
    <mergeCell ref="C61:C63"/>
    <mergeCell ref="D61:I61"/>
    <mergeCell ref="J61:J63"/>
    <mergeCell ref="K61:K63"/>
    <mergeCell ref="A76:B76"/>
    <mergeCell ref="A110:B110"/>
    <mergeCell ref="A108:B108"/>
    <mergeCell ref="A109:B109"/>
    <mergeCell ref="J102:J104"/>
    <mergeCell ref="I79:I80"/>
    <mergeCell ref="Q61:Q63"/>
    <mergeCell ref="D62:D63"/>
    <mergeCell ref="E62:E63"/>
    <mergeCell ref="F62:F63"/>
    <mergeCell ref="G62:G63"/>
    <mergeCell ref="H62:H63"/>
    <mergeCell ref="I62:I63"/>
    <mergeCell ref="L61:L63"/>
    <mergeCell ref="O61:O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1"/>
  <headerFooter alignWithMargins="0">
    <oddFooter>&amp;CStránka &amp;P</oddFooter>
  </headerFooter>
  <rowBreaks count="2" manualBreakCount="2">
    <brk id="38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Vysocina, kraj se sidlem v Jihlave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Tomas</dc:creator>
  <cp:keywords/>
  <dc:description/>
  <cp:lastModifiedBy>Vichr Dušan  Mgr.</cp:lastModifiedBy>
  <cp:lastPrinted>2012-05-03T14:23:10Z</cp:lastPrinted>
  <dcterms:created xsi:type="dcterms:W3CDTF">2002-08-02T09:35:28Z</dcterms:created>
  <dcterms:modified xsi:type="dcterms:W3CDTF">2012-05-03T14:23:12Z</dcterms:modified>
  <cp:category/>
  <cp:version/>
  <cp:contentType/>
  <cp:contentStatus/>
</cp:coreProperties>
</file>