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8325" tabRatio="854" firstSheet="3" activeTab="8"/>
  </bookViews>
  <sheets>
    <sheet name="Soupiska účetních dokladů NN " sheetId="1" r:id="rId1"/>
    <sheet name="Přehled čerp. zp. výd. NN" sheetId="2" r:id="rId2"/>
    <sheet name="Přepracovaný rozpočet proj.NN" sheetId="3" r:id="rId3"/>
    <sheet name="Pracovní výkaz" sheetId="4" r:id="rId4"/>
    <sheet name="Mzdové výdaje" sheetId="5" r:id="rId5"/>
    <sheet name="Cestovní výdaje - zahraniční" sheetId="6" r:id="rId6"/>
    <sheet name="Odpisy" sheetId="7" r:id="rId7"/>
    <sheet name="mzdové příspěvky 3x min mzda" sheetId="8" r:id="rId8"/>
    <sheet name="Seznam školení" sheetId="9" r:id="rId9"/>
    <sheet name="Harm.cerpani" sheetId="10" r:id="rId10"/>
  </sheets>
  <definedNames>
    <definedName name="_xlnm.Print_Area" localSheetId="5">'Cestovní výdaje - zahraniční'!$A$1:$K$35</definedName>
    <definedName name="_xlnm.Print_Area" localSheetId="4">'Mzdové výdaje'!$A$1:$M$41</definedName>
    <definedName name="_xlnm.Print_Area" localSheetId="6">'Odpisy'!$A$1:$J$37</definedName>
    <definedName name="_xlnm.Print_Area" localSheetId="3">'Pracovní výkaz'!$A$1:$I$67</definedName>
    <definedName name="_xlnm.Print_Area" localSheetId="8">'Seznam školení'!$A$1:$E$38</definedName>
    <definedName name="Z_0403529E_C661_4A59_A07F_8D6FBA2FF1DB_.wvu.PrintArea" localSheetId="5" hidden="1">'Cestovní výdaje - zahraniční'!$A$1:$K$35</definedName>
    <definedName name="Z_0403529E_C661_4A59_A07F_8D6FBA2FF1DB_.wvu.PrintArea" localSheetId="4" hidden="1">'Mzdové výdaje'!$A$1:$M$41</definedName>
    <definedName name="Z_0403529E_C661_4A59_A07F_8D6FBA2FF1DB_.wvu.PrintArea" localSheetId="6" hidden="1">'Odpisy'!$A$1:$J$37</definedName>
    <definedName name="Z_0403529E_C661_4A59_A07F_8D6FBA2FF1DB_.wvu.PrintArea" localSheetId="3" hidden="1">'Pracovní výkaz'!$A$1:$I$67</definedName>
    <definedName name="Z_0403529E_C661_4A59_A07F_8D6FBA2FF1DB_.wvu.PrintArea" localSheetId="8" hidden="1">'Seznam školení'!$A$1:$E$38</definedName>
    <definedName name="Z_3FFD2456_7A0A_4EBF_A735_8B988ABD63FE_.wvu.PrintArea" localSheetId="5" hidden="1">'Cestovní výdaje - zahraniční'!$A$1:$K$35</definedName>
    <definedName name="Z_3FFD2456_7A0A_4EBF_A735_8B988ABD63FE_.wvu.PrintArea" localSheetId="4" hidden="1">'Mzdové výdaje'!$A$1:$M$41</definedName>
    <definedName name="Z_3FFD2456_7A0A_4EBF_A735_8B988ABD63FE_.wvu.PrintArea" localSheetId="6" hidden="1">'Odpisy'!$A$1:$J$37</definedName>
    <definedName name="Z_3FFD2456_7A0A_4EBF_A735_8B988ABD63FE_.wvu.PrintArea" localSheetId="3" hidden="1">'Pracovní výkaz'!$A$1:$I$67</definedName>
    <definedName name="Z_3FFD2456_7A0A_4EBF_A735_8B988ABD63FE_.wvu.PrintArea" localSheetId="8" hidden="1">'Seznam školení'!$A$1:$E$38</definedName>
    <definedName name="Z_B0896713_B169_419C_AB5C_8D80A199AA40_.wvu.PrintArea" localSheetId="5" hidden="1">'Cestovní výdaje - zahraniční'!$A$1:$K$35</definedName>
    <definedName name="Z_B0896713_B169_419C_AB5C_8D80A199AA40_.wvu.PrintArea" localSheetId="4" hidden="1">'Mzdové výdaje'!$A$1:$M$41</definedName>
    <definedName name="Z_B0896713_B169_419C_AB5C_8D80A199AA40_.wvu.PrintArea" localSheetId="6" hidden="1">'Odpisy'!$A$1:$J$37</definedName>
    <definedName name="Z_B0896713_B169_419C_AB5C_8D80A199AA40_.wvu.PrintArea" localSheetId="3" hidden="1">'Pracovní výkaz'!$A$1:$I$67</definedName>
    <definedName name="Z_B0896713_B169_419C_AB5C_8D80A199AA40_.wvu.PrintArea" localSheetId="8" hidden="1">'Seznam školení'!$A$1:$E$38</definedName>
    <definedName name="Z_BDD9625B_8149_48BA_B550_6821EB743C2A_.wvu.PrintArea" localSheetId="5" hidden="1">'Cestovní výdaje - zahraniční'!$A$1:$K$35</definedName>
    <definedName name="Z_BDD9625B_8149_48BA_B550_6821EB743C2A_.wvu.PrintArea" localSheetId="4" hidden="1">'Mzdové výdaje'!$A$1:$M$41</definedName>
    <definedName name="Z_BDD9625B_8149_48BA_B550_6821EB743C2A_.wvu.PrintArea" localSheetId="6" hidden="1">'Odpisy'!$A$1:$J$37</definedName>
    <definedName name="Z_BDD9625B_8149_48BA_B550_6821EB743C2A_.wvu.PrintArea" localSheetId="3" hidden="1">'Pracovní výkaz'!$A$1:$I$67</definedName>
    <definedName name="Z_BDD9625B_8149_48BA_B550_6821EB743C2A_.wvu.PrintArea" localSheetId="8" hidden="1">'Seznam školení'!$A$1:$E$38</definedName>
  </definedNames>
  <calcPr fullCalcOnLoad="1"/>
</workbook>
</file>

<file path=xl/comments1.xml><?xml version="1.0" encoding="utf-8"?>
<comments xmlns="http://schemas.openxmlformats.org/spreadsheetml/2006/main">
  <authors>
    <author>Dana Mihulkova</author>
    <author>prochazkovak</author>
    <author>Iva Tužinská</author>
    <author>svarickovap</author>
    <author>Jana Hvězdová</author>
    <author>Zl?malov? Petra </author>
    <author>Helena Barbořáková</author>
    <author>Burešová</author>
  </authors>
  <commentList>
    <comment ref="A11" authorId="0">
      <text>
        <r>
          <rPr>
            <sz val="8"/>
            <rFont val="Tahoma"/>
            <family val="2"/>
          </rPr>
          <t>Pořadové číslo v rámci monitorovaného období (tzn. v rámci této monitorovoací zprávy) ve tvaru číslo číslo výdaje/MZ.</t>
        </r>
      </text>
    </comment>
    <comment ref="B11" authorId="1">
      <text>
        <r>
          <rPr>
            <sz val="8"/>
            <rFont val="Tahoma"/>
            <family val="2"/>
          </rPr>
          <t xml:space="preserve">Používejte čísla kapitol/položek, která jsou uvedena v rozpočtu projektu, ve vzestupném pořadí.
Např. : 1.1.1.1.3
</t>
        </r>
      </text>
    </comment>
    <comment ref="D11" authorId="2">
      <text>
        <r>
          <rPr>
            <sz val="8"/>
            <rFont val="Tahoma"/>
            <family val="2"/>
          </rPr>
          <t xml:space="preserve">Uveďte např. číslo faktury, pokladního výdajového dokladu, paragonu, apod.
</t>
        </r>
      </text>
    </comment>
    <comment ref="K11" authorId="3">
      <text>
        <r>
          <rPr>
            <sz val="8"/>
            <rFont val="Tahoma"/>
            <family val="2"/>
          </rPr>
          <t xml:space="preserve">Vyplňuje se datum výdaje realizovaného z projektového účtu.
V případě, že byl výdaj uhrazen prvotně z provozního účtu, uveďte do závorky i toto datum. 
</t>
        </r>
      </text>
    </comment>
    <comment ref="L11" authorId="4">
      <text>
        <r>
          <rPr>
            <b/>
            <sz val="8"/>
            <rFont val="Tahoma"/>
            <family val="2"/>
          </rPr>
          <t>Vyplňuje písemně ZS/ŘO při administraci žádosti o platbu.
Pro tyto účely se korekcí rozumí případné snížení o nezpůsobilé výdaje.</t>
        </r>
      </text>
    </comment>
    <comment ref="H31" authorId="5">
      <text>
        <r>
          <rPr>
            <sz val="8"/>
            <rFont val="Tahoma"/>
            <family val="2"/>
          </rPr>
          <t>Doplňte vynaložené výdaje, které spadají do  kapitoly 3.8 a 5.2 (Křížové financování)</t>
        </r>
      </text>
    </comment>
    <comment ref="I31" authorId="5">
      <text>
        <r>
          <rPr>
            <sz val="8"/>
            <rFont val="Tahoma"/>
            <family val="2"/>
          </rPr>
          <t>Doplňte vynaložené výdaje, které spadají do podkapitoly 3.8.1 a 5.2 (Křížové financování investiční).</t>
        </r>
      </text>
    </comment>
    <comment ref="E33" authorId="2">
      <text>
        <r>
          <rPr>
            <sz val="8"/>
            <rFont val="Tahoma"/>
            <family val="2"/>
          </rPr>
          <t xml:space="preserve">Zadejte procento nepřímých nákladů dle právního aktu (zde je uveden příklad pro možnost zadání vzorce).
</t>
        </r>
      </text>
    </comment>
    <comment ref="H33" authorId="6">
      <text>
        <r>
          <rPr>
            <sz val="8"/>
            <rFont val="Tahoma"/>
            <family val="2"/>
          </rPr>
          <t xml:space="preserve">Tuto částku zadejte do žádosti o platbu (záložka Specifické výdaje, řádek "Výdaje na nepřímé náklady/režijní náklady účtované paušální sazbou").
</t>
        </r>
      </text>
    </comment>
    <comment ref="H37" authorId="7">
      <text>
        <r>
          <rPr>
            <sz val="8"/>
            <rFont val="Tahoma"/>
            <family val="2"/>
          </rPr>
          <t>Doplňte částku úroků připsaných na projektovém účtu v monitorovaném období.
Výši úroků doplňte také do žádosti o platbu do pole Zdůvodnění platby.</t>
        </r>
      </text>
    </comment>
    <comment ref="J37" authorId="0">
      <text>
        <r>
          <rPr>
            <sz val="8"/>
            <rFont val="Tahoma"/>
            <family val="0"/>
          </rPr>
          <t>Tuto částku požadujte v žádosti o platbu v poli Celkme způsobilé výdaje a Požádaováná částka dotace celkem.</t>
        </r>
      </text>
    </comment>
    <comment ref="A8" authorId="0">
      <text>
        <r>
          <rPr>
            <sz val="8"/>
            <rFont val="Tahoma"/>
            <family val="0"/>
          </rPr>
          <t>Číslo monitorovací zprávy se žádostí o platbu, k němuž se tato soupiska účetních výdajů vztahuje ve tvaru např.   pořadové číslo v rámci projektu/rok předložení MZ.</t>
        </r>
      </text>
    </comment>
  </commentList>
</comments>
</file>

<file path=xl/comments10.xml><?xml version="1.0" encoding="utf-8"?>
<comments xmlns="http://schemas.openxmlformats.org/spreadsheetml/2006/main">
  <authors>
    <author>zachystalovad</author>
  </authors>
  <commentList>
    <comment ref="J18" authorId="0">
      <text>
        <r>
          <rPr>
            <sz val="8"/>
            <rFont val="Tahoma"/>
            <family val="2"/>
          </rPr>
          <t xml:space="preserve">Uveďte název projektu ze smluvního vtahu. 
</t>
        </r>
      </text>
    </comment>
  </commentList>
</comments>
</file>

<file path=xl/comments2.xml><?xml version="1.0" encoding="utf-8"?>
<comments xmlns="http://schemas.openxmlformats.org/spreadsheetml/2006/main">
  <authors>
    <author>zachystalovad</author>
    <author>Vanda Lomeck?</author>
    <author>svarickovap</author>
    <author>Burešová</author>
    <author>Iva Tužinská</author>
    <author>Helena Barbořáková</author>
  </authors>
  <commentList>
    <comment ref="B89" authorId="0">
      <text>
        <r>
          <rPr>
            <sz val="8"/>
            <rFont val="Tahoma"/>
            <family val="2"/>
          </rPr>
          <t xml:space="preserve">Uveďte datum, kdy byla tabulka vyplněna.
</t>
        </r>
      </text>
    </comment>
    <comment ref="A86" authorId="1">
      <text>
        <r>
          <rPr>
            <sz val="8"/>
            <rFont val="Tahoma"/>
            <family val="2"/>
          </rPr>
          <t>Vyplňuje poskytovatel dle inforací poskytnutých příjemcem nebo dle údajů vyplývajících z výpisu z bankovního účtu.</t>
        </r>
        <r>
          <rPr>
            <sz val="8"/>
            <rFont val="Tahoma"/>
            <family val="2"/>
          </rPr>
          <t xml:space="preserve">
</t>
        </r>
      </text>
    </comment>
    <comment ref="A81" authorId="2">
      <text>
        <r>
          <rPr>
            <sz val="8"/>
            <rFont val="Tahoma"/>
            <family val="2"/>
          </rPr>
          <t>Uvádí se příjmy projektu v okamžiku jejich realizace např. kurzovné, příjmy z prodeje publikací apod.  (nezahrnují se úroky z projektového účtu atd.)</t>
        </r>
      </text>
    </comment>
    <comment ref="A77" authorId="1">
      <text>
        <r>
          <rPr>
            <sz val="8"/>
            <rFont val="Tahoma"/>
            <family val="2"/>
          </rPr>
          <t>Příjemce vyplňuje pouze v případě, že takové výdaje v rozpočtu plánoval (zde se NEVYPLŇUJÍ výdaje, které byly poskytovatelem označeny jako nezpůsobilé).</t>
        </r>
      </text>
    </comment>
    <comment ref="A76" authorId="1">
      <text>
        <r>
          <rPr>
            <sz val="8"/>
            <rFont val="Tahoma"/>
            <family val="2"/>
          </rPr>
          <t>Příjemce vyplňuje pouze v případě, že takové výdaje v rozpočtu plánoval (zde se NEVYPLŇUJÍ výdaje, které byly poskytovatelem označeny jako nezpůsobilé).</t>
        </r>
      </text>
    </comment>
    <comment ref="A71" authorId="1">
      <text>
        <r>
          <rPr>
            <sz val="8"/>
            <rFont val="Tahoma"/>
            <family val="2"/>
          </rPr>
          <t>Uvádí se výše skutečně čerpaných nepřímých výdajů -tj. výši finančních prostředků, které byly odvedeny z projektového účtu za účelem financování nepřímých nákladů (nikoliv výše nepřímých výdajů požadovaná v žádosti o platbu).</t>
        </r>
      </text>
    </comment>
    <comment ref="J12" authorId="3">
      <text>
        <r>
          <rPr>
            <b/>
            <sz val="8"/>
            <rFont val="Tahoma"/>
            <family val="2"/>
          </rPr>
          <t xml:space="preserve">Vyplňuje poskytovatel dotace
</t>
        </r>
      </text>
    </comment>
    <comment ref="C12" authorId="4">
      <text>
        <r>
          <rPr>
            <b/>
            <sz val="8"/>
            <rFont val="Tahoma"/>
            <family val="2"/>
          </rPr>
          <t xml:space="preserve">v případě financování ex-ante:
</t>
        </r>
        <r>
          <rPr>
            <sz val="8"/>
            <rFont val="Tahoma"/>
            <family val="2"/>
          </rPr>
          <t xml:space="preserve">uveďte veškeré dosud vykázané výdaje předložené ve všech žop, tzn. včetně těch, které byly poskytovatelem podpory označeny jako nezpůsobilé;
</t>
        </r>
        <r>
          <rPr>
            <b/>
            <sz val="8"/>
            <rFont val="Tahoma"/>
            <family val="2"/>
          </rPr>
          <t>v případě financování ex-post:</t>
        </r>
        <r>
          <rPr>
            <sz val="8"/>
            <rFont val="Tahoma"/>
            <family val="2"/>
          </rPr>
          <t xml:space="preserve"> uveďte veškeré dosud vykázané způsobilé výdaje</t>
        </r>
      </text>
    </comment>
    <comment ref="B12" authorId="5">
      <text>
        <r>
          <rPr>
            <sz val="8"/>
            <rFont val="Tahoma"/>
            <family val="2"/>
          </rPr>
          <t xml:space="preserve">Informace v tomto sloupci jsou shodné s částí Rozpočet přepracovaný příjemcem v Kč v příloze Přepracovaný ropočet
</t>
        </r>
      </text>
    </comment>
  </commentList>
</comments>
</file>

<file path=xl/comments3.xml><?xml version="1.0" encoding="utf-8"?>
<comments xmlns="http://schemas.openxmlformats.org/spreadsheetml/2006/main">
  <authors>
    <author>zachystalovad</author>
    <author>Dana Mihulkova</author>
    <author>Vanda Lomeck?</author>
    <author>Helena Barbořáková</author>
  </authors>
  <commentList>
    <comment ref="A86" authorId="0">
      <text>
        <r>
          <rPr>
            <sz val="8"/>
            <rFont val="Tahoma"/>
            <family val="2"/>
          </rPr>
          <t xml:space="preserve">Uveďte datum, kdy byla tabulka vyplněna.
</t>
        </r>
      </text>
    </comment>
    <comment ref="A79" authorId="1">
      <text>
        <r>
          <rPr>
            <sz val="8"/>
            <rFont val="Tahoma"/>
            <family val="2"/>
          </rPr>
          <t>Uvádí se příjmy projektu v okamžiku jejich realizace např. kurzovné, příjmy z prodeje publikací apod.  (nezahrnují se úroky z projektového účtu atd.)</t>
        </r>
      </text>
    </comment>
    <comment ref="A75" authorId="2">
      <text>
        <r>
          <rPr>
            <sz val="8"/>
            <rFont val="Tahoma"/>
            <family val="2"/>
          </rPr>
          <t>Příjemce vyplňuje pouze v případě, že takové výdaje v rozpočtu plánoval (zde se NEVYPLŇUJÍ výdaje, byly poskytovatelem označeny jako nezpůsobilé)</t>
        </r>
      </text>
    </comment>
    <comment ref="A74" authorId="2">
      <text>
        <r>
          <rPr>
            <sz val="8"/>
            <rFont val="Tahoma"/>
            <family val="2"/>
          </rPr>
          <t>Příjemce vyplňuje pouze v případě, že takové výdaje v rozpočtu plánoval (zde se NEVYPLŇUJÍ výdaje, byly poskytovatelem označeny jako nezpůsobilé)</t>
        </r>
      </text>
    </comment>
    <comment ref="B11" authorId="3">
      <text>
        <r>
          <rPr>
            <sz val="8"/>
            <rFont val="Tahoma"/>
            <family val="2"/>
          </rPr>
          <t>Jedná se o rozpočet, který je uvedn v právním aktu popř. dodatku.</t>
        </r>
      </text>
    </comment>
    <comment ref="E11" authorId="1">
      <text>
        <r>
          <rPr>
            <sz val="8"/>
            <rFont val="Tahoma"/>
            <family val="2"/>
          </rPr>
          <t>Vyplňte kumulativně všechny změny, které nejsou zachyceny v právním aktu nebo dodatku, včetně změn provedených v daném monitorovaném období.</t>
        </r>
        <r>
          <rPr>
            <sz val="8"/>
            <rFont val="Tahoma"/>
            <family val="0"/>
          </rPr>
          <t xml:space="preserve">
</t>
        </r>
      </text>
    </comment>
    <comment ref="J11" authorId="1">
      <text>
        <r>
          <rPr>
            <sz val="8"/>
            <rFont val="Tahoma"/>
            <family val="2"/>
          </rPr>
          <t>Vyplňte všechny změny, které nejsou zachyceny v právním aktu nebo dodatku a které nastaly v daném monitorovaném období.</t>
        </r>
        <r>
          <rPr>
            <b/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zachystalovad</author>
    <author>Helena Barbořáková</author>
    <author>INF</author>
    <author>Iva Tužinská</author>
    <author>Dana Mihulkova</author>
  </authors>
  <commentList>
    <comment ref="F10" authorId="0">
      <text>
        <r>
          <rPr>
            <sz val="8"/>
            <rFont val="Tahoma"/>
            <family val="2"/>
          </rPr>
          <t xml:space="preserve">Uveďte zaměstnanecká  smlouva (ZS) pro hlavní nebo vedlejší pracovní poměr, dohoda o prac. činnosti (DPČ) nebo dohoda o provedení práce (DPP)
</t>
        </r>
      </text>
    </comment>
    <comment ref="A11" authorId="1">
      <text>
        <r>
          <rPr>
            <sz val="8"/>
            <rFont val="Tahoma"/>
            <family val="2"/>
          </rPr>
          <t xml:space="preserve">Uveďte název pracovní pozice, tak jak je uvedena ve schválené projektové žádosti. Pracovní pozici uveďte včetně identifiakce položky v rozpočtu např. 1.1.1.1. Lektor
</t>
        </r>
      </text>
    </comment>
    <comment ref="F11" authorId="2">
      <text>
        <r>
          <rPr>
            <sz val="8"/>
            <rFont val="Tahoma"/>
            <family val="2"/>
          </rPr>
          <t xml:space="preserve">Uveďte výši měsíčního úvazku, resp. počet hodin dle dohody v dokladovaném projektu.
</t>
        </r>
      </text>
    </comment>
    <comment ref="A12" authorId="1">
      <text>
        <r>
          <rPr>
            <sz val="8"/>
            <rFont val="Tahoma"/>
            <family val="2"/>
          </rPr>
          <t>Uveďte kalednáří měsíc a rok, ke kterému se daný výkaz práce vztahuje.</t>
        </r>
      </text>
    </comment>
    <comment ref="F12" authorId="3">
      <text>
        <r>
          <rPr>
            <sz val="8"/>
            <rFont val="Tahoma"/>
            <family val="2"/>
          </rPr>
          <t>Uveďte úvazek v dalších projektech příjemce/ partnera OP VK</t>
        </r>
      </text>
    </comment>
    <comment ref="F13" authorId="1">
      <text>
        <r>
          <rPr>
            <sz val="8"/>
            <rFont val="Tahoma"/>
            <family val="2"/>
          </rPr>
          <t xml:space="preserve">Uveďte výši úvazků na dalších výše neuvedených činnostech u přijemce a partnera/ů např. kmenová čínnost, činnost na dalších projektech mimo OP VK atd. </t>
        </r>
      </text>
    </comment>
    <comment ref="B16" authorId="4">
      <text>
        <r>
          <rPr>
            <sz val="8"/>
            <rFont val="Tahoma"/>
            <family val="2"/>
          </rPr>
          <t>Doplňte zkratku názvu dne (např. PO, ÚT,…).</t>
        </r>
      </text>
    </comment>
    <comment ref="C16" authorId="1">
      <text>
        <r>
          <rPr>
            <sz val="8"/>
            <rFont val="Tahoma"/>
            <family val="2"/>
          </rPr>
          <t>Vyplňte i v případě placených státních svátků.</t>
        </r>
      </text>
    </comment>
    <comment ref="F50" authorId="3">
      <text>
        <r>
          <rPr>
            <sz val="8"/>
            <rFont val="Tahoma"/>
            <family val="2"/>
          </rPr>
          <t xml:space="preserve">Pracovní neschopnost ve smyslu zákoníku práce.
</t>
        </r>
      </text>
    </comment>
    <comment ref="F53" authorId="4">
      <text>
        <r>
          <rPr>
            <sz val="8"/>
            <rFont val="Tahoma"/>
            <family val="2"/>
          </rPr>
          <t>Doplňte počet hodin pracovní neschopnosti včetně prvních třech dní.</t>
        </r>
      </text>
    </comment>
    <comment ref="A56" authorId="4">
      <text>
        <r>
          <rPr>
            <sz val="8"/>
            <rFont val="Tahoma"/>
            <family val="2"/>
          </rPr>
          <t>Výpočet nezaokrouhlujte.</t>
        </r>
      </text>
    </comment>
    <comment ref="D57" authorId="1">
      <text>
        <r>
          <rPr>
            <sz val="8"/>
            <rFont val="Tahoma"/>
            <family val="2"/>
          </rPr>
          <t>Vyplňe počet hodin, které byly zaměstanci pro
paceny v daném měsíci za projekt.</t>
        </r>
      </text>
    </comment>
    <comment ref="F52" authorId="4">
      <text>
        <r>
          <rPr>
            <sz val="8"/>
            <rFont val="Tahoma"/>
            <family val="0"/>
          </rPr>
          <t>Doplňte počet dní pracovní neschopnosti celkem (tj. včetně prvních 3 dní)</t>
        </r>
      </text>
    </comment>
    <comment ref="F54" authorId="4">
      <text>
        <r>
          <rPr>
            <sz val="8"/>
            <rFont val="Tahoma"/>
            <family val="0"/>
          </rPr>
          <t>Doplňte počet hodin pracovní neschopnosti přepočtených dle úvazku.</t>
        </r>
      </text>
    </comment>
    <comment ref="A54" authorId="4">
      <text>
        <r>
          <rPr>
            <sz val="8"/>
            <rFont val="Tahoma"/>
            <family val="0"/>
          </rPr>
          <t>Doplňte počet hodin dovolené přepočtených dle úvazku.</t>
        </r>
      </text>
    </comment>
    <comment ref="F57" authorId="4">
      <text>
        <r>
          <rPr>
            <sz val="8"/>
            <rFont val="Tahoma"/>
            <family val="2"/>
          </rPr>
          <t>Tento počet hodin zaznamenejte do přílohy Mzdové výdaje.</t>
        </r>
      </text>
    </comment>
  </commentList>
</comments>
</file>

<file path=xl/comments5.xml><?xml version="1.0" encoding="utf-8"?>
<comments xmlns="http://schemas.openxmlformats.org/spreadsheetml/2006/main">
  <authors>
    <author>Dana Mihulkova</author>
    <author>Petra Ďuranová</author>
    <author>Burešová</author>
    <author>zachystalovad</author>
  </authors>
  <commentList>
    <comment ref="B11" authorId="0">
      <text>
        <r>
          <rPr>
            <sz val="8"/>
            <rFont val="Tahoma"/>
            <family val="2"/>
          </rPr>
          <t xml:space="preserve">Doplňte zkrácený název pracovní pozice.
</t>
        </r>
      </text>
    </comment>
    <comment ref="C11" authorId="0">
      <text>
        <r>
          <rPr>
            <sz val="8"/>
            <rFont val="Tahoma"/>
            <family val="2"/>
          </rPr>
          <t xml:space="preserve">Doplňte číslo položky rozpočtu, např. 1.1.2.2
</t>
        </r>
      </text>
    </comment>
    <comment ref="D11" authorId="1">
      <text>
        <r>
          <rPr>
            <sz val="8"/>
            <rFont val="Tahoma"/>
            <family val="2"/>
          </rPr>
          <t xml:space="preserve">ZS (zaměstnanecká smlouva) nebo DPČ (dohoda o pracovní činnosti)
DPP - dohoda o provedení práce   </t>
        </r>
        <r>
          <rPr>
            <b/>
            <sz val="8"/>
            <rFont val="Tahoma"/>
            <family val="2"/>
          </rPr>
          <t xml:space="preserve">           </t>
        </r>
        <r>
          <rPr>
            <sz val="8"/>
            <rFont val="Tahoma"/>
            <family val="2"/>
          </rPr>
          <t xml:space="preserve">
</t>
        </r>
      </text>
    </comment>
    <comment ref="E11" authorId="2">
      <text>
        <r>
          <rPr>
            <sz val="8"/>
            <rFont val="Tahoma"/>
            <family val="2"/>
          </rPr>
          <t xml:space="preserve">Hrubá mzda týkající se projektu
</t>
        </r>
      </text>
    </comment>
    <comment ref="F11" authorId="1">
      <text>
        <r>
          <rPr>
            <sz val="8"/>
            <rFont val="Tahoma"/>
            <family val="2"/>
          </rPr>
          <t xml:space="preserve">Doplňte počet hodin dle výkazu práce, který je přílohou žádosti o platbu.
Počet odpracovaných hodin zahrnuje svátek, dovolenou, darování krve atd. Počet hodin zde uvedených odpovídá Pracovnímu výkazu- pole Počet hodin proplacených v daném měsíci za projekt.
</t>
        </r>
      </text>
    </comment>
    <comment ref="L11" authorId="3">
      <text>
        <r>
          <rPr>
            <sz val="8"/>
            <rFont val="Tahoma"/>
            <family val="2"/>
          </rPr>
          <t>Uveďte případně další uznatelné výdaje, např.  pojištění odpovědnosti, sociální fond, který má zaměstnavatel povinnost tvořit ze zákona, apod.</t>
        </r>
      </text>
    </comment>
  </commentList>
</comments>
</file>

<file path=xl/comments6.xml><?xml version="1.0" encoding="utf-8"?>
<comments xmlns="http://schemas.openxmlformats.org/spreadsheetml/2006/main">
  <authors>
    <author>zachystalovad</author>
    <author>tuzinskai</author>
  </authors>
  <commentList>
    <comment ref="A9" authorId="0">
      <text>
        <r>
          <rPr>
            <sz val="8"/>
            <rFont val="Tahoma"/>
            <family val="2"/>
          </rPr>
          <t xml:space="preserve">Období, za které je uváděn rozpis cestovních nákladů, musí navazovat na období uvedené v minulé MZ s žádostí o platbu.
</t>
        </r>
      </text>
    </comment>
    <comment ref="F11" authorId="1">
      <text>
        <r>
          <rPr>
            <sz val="8"/>
            <rFont val="Tahoma"/>
            <family val="2"/>
          </rPr>
          <t>Popište účel pracovní cesty, popis má mít vypovídající hodnotu.</t>
        </r>
        <r>
          <rPr>
            <b/>
            <sz val="8"/>
            <rFont val="Tahoma"/>
            <family val="2"/>
          </rPr>
          <t xml:space="preserve"> </t>
        </r>
      </text>
    </comment>
  </commentList>
</comments>
</file>

<file path=xl/comments7.xml><?xml version="1.0" encoding="utf-8"?>
<comments xmlns="http://schemas.openxmlformats.org/spreadsheetml/2006/main">
  <authors>
    <author>Dana Mihulkova</author>
    <author>petra.duranova</author>
  </authors>
  <commentList>
    <comment ref="B11" authorId="0">
      <text>
        <r>
          <rPr>
            <sz val="8"/>
            <rFont val="Tahoma"/>
            <family val="2"/>
          </rPr>
          <t xml:space="preserve">Uveďte název subjektu, který odpisy uplatňuje.
</t>
        </r>
      </text>
    </comment>
    <comment ref="E11" authorId="1">
      <text>
        <r>
          <rPr>
            <sz val="8"/>
            <rFont val="Tahoma"/>
            <family val="2"/>
          </rPr>
          <t xml:space="preserve">Doplňte odpisovou skupinu dle zákona o daních z příjmu.
</t>
        </r>
      </text>
    </comment>
    <comment ref="H11" authorId="1">
      <text>
        <r>
          <rPr>
            <sz val="8"/>
            <rFont val="Tahoma"/>
            <family val="2"/>
          </rPr>
          <t>Doplňte počet i započatých kalendářních měsíců, po které byl majetek používán v projektu.
Údaj nesmí být větší než 12.</t>
        </r>
      </text>
    </comment>
  </commentList>
</comments>
</file>

<file path=xl/comments8.xml><?xml version="1.0" encoding="utf-8"?>
<comments xmlns="http://schemas.openxmlformats.org/spreadsheetml/2006/main">
  <authors>
    <author>zachystalovad</author>
    <author>petra.duranova</author>
    <author>Andrea Augustov?</author>
    <author>Petra Ďuranová</author>
  </authors>
  <commentList>
    <comment ref="A9" authorId="0">
      <text>
        <r>
          <rPr>
            <sz val="8"/>
            <rFont val="Tahoma"/>
            <family val="2"/>
          </rPr>
          <t>Uveďte číslo projektu ve tvaru
CZ.o.pp/a.b.gg/yy.xxxxx ze smluvního vztahu.</t>
        </r>
      </text>
    </comment>
    <comment ref="A10" authorId="0">
      <text>
        <r>
          <rPr>
            <sz val="8"/>
            <rFont val="Tahoma"/>
            <family val="2"/>
          </rPr>
          <t xml:space="preserve">Uveďte název projektu ze smluvního vtahu. 
</t>
        </r>
      </text>
    </comment>
    <comment ref="B11" authorId="0">
      <text>
        <r>
          <rPr>
            <sz val="8"/>
            <rFont val="Tahoma"/>
            <family val="2"/>
          </rPr>
          <t>Uveďte název příjemce ze smluvního vztahu o poskytnutí fiannční podpory.</t>
        </r>
      </text>
    </comment>
    <comment ref="A12" authorId="0">
      <text>
        <r>
          <rPr>
            <sz val="8"/>
            <rFont val="Tahoma"/>
            <family val="2"/>
          </rPr>
          <t xml:space="preserve">Měsíc ke kterému se vztahuje rozpis mzdových nákladů
</t>
        </r>
      </text>
    </comment>
    <comment ref="A13" authorId="0">
      <text>
        <r>
          <rPr>
            <sz val="8"/>
            <rFont val="Tahoma"/>
            <family val="2"/>
          </rPr>
          <t xml:space="preserve">Rok ke kterému se vztahuje rozpis mzdových nákladů
</t>
        </r>
      </text>
    </comment>
    <comment ref="C15" authorId="1">
      <text>
        <r>
          <rPr>
            <sz val="8"/>
            <rFont val="Tahoma"/>
            <family val="2"/>
          </rPr>
          <t xml:space="preserve">Doplňte </t>
        </r>
        <r>
          <rPr>
            <sz val="8"/>
            <color indexed="10"/>
            <rFont val="Tahoma"/>
            <family val="2"/>
          </rPr>
          <t>měsíc a rok (ve tvaru MM/RRRR)</t>
        </r>
        <r>
          <rPr>
            <sz val="8"/>
            <rFont val="Tahoma"/>
            <family val="2"/>
          </rPr>
          <t xml:space="preserve">, ve kterém se zaměstnanec účastnil školení. Pokud školení probíhalo ve více kalendářních měsících, je nutné rozepsat každý měsíc na zvláštní řádek.
</t>
        </r>
        <r>
          <rPr>
            <i/>
            <sz val="8"/>
            <rFont val="Tahoma"/>
            <family val="2"/>
          </rPr>
          <t>Př. 1: školení probíhalo v termínu 20.12.05 - 16.01.06. Zaměstnanec bude zapsán do dvou řádků: do jednoho pro 12/2005 a do dalšího pro 01/2006.
Př. 2: zaměstnanec se zúčastnil 2 školení. Jedno probíhalo v termínu 20.12.05 - 16.01.06 (5 hodin v prosinci a 3 hodiny v lednu), druhé v termínu 18.01.06 - 02.02.06 (10 hodin v lednu a 2 hodiny v únoru). Zaměstnanec bude zapsán do tří řádků: do jednoho pro 12/2005, do druhého pro 01/2006 a do třetího pro 02/2006. Do sloupce "Školení dle kódu" bude pro měsíc 12/2005 zapsán kód prvního školení, pro měsíc 01/2006 kódy obou školení - oddělené čárkou, a pro měsíc  02/2006 zapsán kód druhého školení. Do sloupce "Počet hodin školení" bude v případě 01/2006 vypsán součet hodin za obě školení, v případě 12/2005 a 02/2006 příslušný počet hodin v daný měsíc.
řádek č.     Měsíc školení     Školení dle kódu     Počet hodin školení
   1                12/2005                      1                           5
   2                01/2006                    1,2                        13
   3                02/2006                      2                           2</t>
        </r>
      </text>
    </comment>
    <comment ref="D15" authorId="2">
      <text>
        <r>
          <rPr>
            <sz val="8"/>
            <rFont val="Tahoma"/>
            <family val="2"/>
          </rPr>
          <t>Doplňte kód školení dle přílohy
 "Seznam školení".</t>
        </r>
      </text>
    </comment>
    <comment ref="E15" authorId="1">
      <text>
        <r>
          <rPr>
            <sz val="8"/>
            <rFont val="Tahoma"/>
            <family val="2"/>
          </rPr>
          <t>Doplňte, kolik hodin v daném měsíci strávil zaměstnanec na školení.</t>
        </r>
      </text>
    </comment>
    <comment ref="F15" authorId="1">
      <text>
        <r>
          <rPr>
            <sz val="8"/>
            <rFont val="Tahoma"/>
            <family val="2"/>
          </rPr>
          <t>Doplňte fond pracovní doby daného měsíce v hodinách dle mzdového listu zaměstnance (</t>
        </r>
        <r>
          <rPr>
            <b/>
            <sz val="8"/>
            <rFont val="Tahoma"/>
            <family val="2"/>
          </rPr>
          <t>neplacené volno, doba, po kterou byl zaměstnanec nemocný aj. neodpracované hodiny</t>
        </r>
        <r>
          <rPr>
            <sz val="8"/>
            <color indexed="10"/>
            <rFont val="Tahoma"/>
            <family val="2"/>
          </rPr>
          <t xml:space="preserve"> kromě svátků, které jsou zahrnuty v měsíční </t>
        </r>
        <r>
          <rPr>
            <sz val="8"/>
            <color indexed="10"/>
            <rFont val="Tahoma"/>
            <family val="2"/>
          </rPr>
          <t>mzdě,</t>
        </r>
        <r>
          <rPr>
            <sz val="8"/>
            <rFont val="Tahoma"/>
            <family val="2"/>
          </rPr>
          <t xml:space="preserve"> se do fondu pracovní doby </t>
        </r>
        <r>
          <rPr>
            <b/>
            <sz val="8"/>
            <rFont val="Tahoma"/>
            <family val="2"/>
          </rPr>
          <t>nezapočítávají</t>
        </r>
        <r>
          <rPr>
            <sz val="8"/>
            <rFont val="Tahoma"/>
            <family val="2"/>
          </rPr>
          <t xml:space="preserve">).
</t>
        </r>
        <r>
          <rPr>
            <i/>
            <sz val="8"/>
            <rFont val="Tahoma"/>
            <family val="2"/>
          </rPr>
          <t>Př.: V lednu 2006 byl fond pracovní doby 176 hodin (při 40hodinové týdenní pracovní době). Zaměstnanec byl z toho 3 pracovní dny nemocný a 1 den čerpal dovolenou. Jeho fond pracovní doby v tomto měsíci tedy bude 152 hodin (176 hod. - 3 x 8 hod. nemoci).</t>
        </r>
      </text>
    </comment>
    <comment ref="G15" authorId="1">
      <text>
        <r>
          <rPr>
            <sz val="8"/>
            <rFont val="Tahoma"/>
            <family val="2"/>
          </rPr>
          <t xml:space="preserve">Doplňte zúčtovanou hrubou mzdu </t>
        </r>
        <r>
          <rPr>
            <sz val="8"/>
            <color indexed="10"/>
            <rFont val="Tahoma"/>
            <family val="2"/>
          </rPr>
          <t>za odpracované hodiny</t>
        </r>
        <r>
          <rPr>
            <sz val="8"/>
            <rFont val="Tahoma"/>
            <family val="2"/>
          </rPr>
          <t xml:space="preserve"> v daném měsíci dle mzdového listu zaměstnance (tzn. včetně příplatků, náhrad a odměn; placených svátků - nemocenská není součástí hrubé mzdy).
</t>
        </r>
        <r>
          <rPr>
            <i/>
            <sz val="8"/>
            <rFont val="Tahoma"/>
            <family val="2"/>
          </rPr>
          <t>Př.: zaměstnanec má stanovenou měsíční hrubou mzdu ve výši 16 000 Kč. V lednu 2006 byl 3 dny nemocný (výše nemocenské činila 1 200 Kč) a 1 den čerpal dovolenou. Za odpracovanou dobu mu byla zúčtována hrubá mzda ve výši 13 090 Kč, za dovolenou náhrada ve výši 818 Kč. Do tohoto sloupce se v uvedeném případě zapíše 13 908 Kč.</t>
        </r>
      </text>
    </comment>
    <comment ref="H15" authorId="3">
      <text>
        <r>
          <rPr>
            <sz val="8"/>
            <rFont val="Tahoma"/>
            <family val="2"/>
          </rPr>
          <t>Automaticky se vypočte měsíční mzdový náklad zaměstnavatele na zaměstnance - zúčtovaná hrubá mzda + pojistné na sociální a zdravotní pojištění hrazené zaměstnavatelem (aktuální sazba je 35 % ze zúčtované hrubé mzdy).</t>
        </r>
      </text>
    </comment>
    <comment ref="I15" authorId="3">
      <text>
        <r>
          <rPr>
            <sz val="8"/>
            <rFont val="Tahoma"/>
            <family val="2"/>
          </rPr>
          <t>Automaticky se vypočte hodinový mzdový náklad na zaměstnance jako podíl měsíčního mzdového nákladu a měsíčního fondu pracovní doby.</t>
        </r>
      </text>
    </comment>
    <comment ref="J15" authorId="1">
      <text>
        <r>
          <rPr>
            <sz val="8"/>
            <rFont val="Tahoma"/>
            <family val="2"/>
          </rPr>
          <t xml:space="preserve">Zadejte výši minimální mzdy pro období, ve kterém se konalo školení </t>
        </r>
      </text>
    </comment>
    <comment ref="K15" authorId="3">
      <text>
        <r>
          <rPr>
            <sz val="8"/>
            <rFont val="Tahoma"/>
            <family val="2"/>
          </rPr>
          <t>Porovnává se, zda je splněna podmínka uznatelnosti nákladu. Dle Metodiky uznatelných nákladů je to 75 % ze mzdového příspěvku, nejvíce však do dvojnásobku minimální hodinové mzdy platné pro období, ve kterém se školení konalo.</t>
        </r>
      </text>
    </comment>
    <comment ref="L15" authorId="3">
      <text>
        <r>
          <rPr>
            <sz val="8"/>
            <rFont val="Tahoma"/>
            <family val="2"/>
          </rPr>
          <t>Automaticky se vypočte výše uznatelného mzdového příspěvku (součin počtu hodin strávených na školení a hodinového uznatelného mzdového nákladu) a v zeleném řádku i celkem uznatelné mzdové náklady.</t>
        </r>
      </text>
    </comment>
    <comment ref="L28" authorId="2">
      <text>
        <r>
          <rPr>
            <sz val="8"/>
            <rFont val="Tahoma"/>
            <family val="2"/>
          </rPr>
          <t xml:space="preserve">Tuto částku přeneste do listu Soupiska ve formuláři žádosti o platbu do polí celkem s DPH </t>
        </r>
      </text>
    </comment>
  </commentList>
</comments>
</file>

<file path=xl/comments9.xml><?xml version="1.0" encoding="utf-8"?>
<comments xmlns="http://schemas.openxmlformats.org/spreadsheetml/2006/main">
  <authors>
    <author>Helena Barbořáková</author>
    <author>Andrea Augustov?</author>
  </authors>
  <commentList>
    <comment ref="A11" authorId="0">
      <text>
        <r>
          <rPr>
            <sz val="8"/>
            <rFont val="Tahoma"/>
            <family val="2"/>
          </rPr>
          <t>Zvolte vlastní kód školení, stjený kód použijte v příloze č. 20/1.</t>
        </r>
      </text>
    </comment>
    <comment ref="C11" authorId="1">
      <text>
        <r>
          <rPr>
            <sz val="8"/>
            <rFont val="Tahoma"/>
            <family val="2"/>
          </rPr>
          <t xml:space="preserve">Doplňte počet zaměstnanců, kteří se daného školení zúčastnili. Musí být doloženo prezenčními listinami, </t>
        </r>
        <r>
          <rPr>
            <i/>
            <sz val="8"/>
            <rFont val="Tahoma"/>
            <family val="2"/>
          </rPr>
          <t>případně jinými prokazatelnými podklady</t>
        </r>
        <r>
          <rPr>
            <b/>
            <i/>
            <sz val="8"/>
            <rFont val="Tahoma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<sst xmlns="http://schemas.openxmlformats.org/spreadsheetml/2006/main" count="625" uniqueCount="413">
  <si>
    <t>Registrační číslo projektu</t>
  </si>
  <si>
    <t>Název projektu</t>
  </si>
  <si>
    <t>Datum</t>
  </si>
  <si>
    <t>Podpis oprávněné osoby</t>
  </si>
  <si>
    <t>Pořadové číslo Monitorovací zprávy</t>
  </si>
  <si>
    <t>Název dodavatele</t>
  </si>
  <si>
    <t>Celkem</t>
  </si>
  <si>
    <t>Vyplňujte pouze bílé buňky</t>
  </si>
  <si>
    <t>Pořadové číslo</t>
  </si>
  <si>
    <t xml:space="preserve">Název příjemce podpory </t>
  </si>
  <si>
    <t>Název příjemce podpory</t>
  </si>
  <si>
    <t>Pozice</t>
  </si>
  <si>
    <t>Příloha č. 12 Monitorovací zprávy OP VK</t>
  </si>
  <si>
    <t xml:space="preserve">PRACOVNÍ VÝKAZ </t>
  </si>
  <si>
    <t xml:space="preserve">             </t>
  </si>
  <si>
    <t>Zaměstnanec</t>
  </si>
  <si>
    <t>Druh pracovního poměru</t>
  </si>
  <si>
    <t>Pracovní pozice</t>
  </si>
  <si>
    <t>Výše měsíčního úvazku pro projekt  v hodinách*</t>
  </si>
  <si>
    <t>Vykazovaný měsíc a rok</t>
  </si>
  <si>
    <t>Úvazek v další činnosti pro příjemce/partnera*</t>
  </si>
  <si>
    <t xml:space="preserve">Přehled odpracovaných hodin </t>
  </si>
  <si>
    <t>Den v měsíci</t>
  </si>
  <si>
    <t>Název dne</t>
  </si>
  <si>
    <t>Počet odprac. hodin</t>
  </si>
  <si>
    <t>Detailní popis vykonaných aktivit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</si>
  <si>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</si>
  <si>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</si>
  <si>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</si>
  <si>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</si>
  <si>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</si>
  <si>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</si>
  <si>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</si>
  <si>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</si>
  <si>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</si>
  <si>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</si>
  <si>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</si>
  <si>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</si>
  <si>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</si>
  <si>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</si>
  <si>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</si>
  <si>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</si>
  <si>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</si>
  <si>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</si>
  <si>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</si>
  <si>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</si>
  <si>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</si>
  <si>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</si>
  <si>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</si>
  <si>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</si>
  <si>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</si>
  <si>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</si>
  <si>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</si>
  <si>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</si>
  <si>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</si>
  <si>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</si>
  <si>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</si>
  <si>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hodin</t>
  </si>
  <si>
    <t>Dovolená</t>
  </si>
  <si>
    <t>Termíny dovolené</t>
  </si>
  <si>
    <t>Termíny neschopnosti</t>
  </si>
  <si>
    <t>Počet dní celkem</t>
  </si>
  <si>
    <t>Počet hodin dovolené celkem</t>
  </si>
  <si>
    <t>Počet hodin celkem</t>
  </si>
  <si>
    <t>Počet hodin dovolené odpovídajících zapojení do projektu</t>
  </si>
  <si>
    <t>Počet hodin neschopnosti odpovídajících zapojení do projektu</t>
  </si>
  <si>
    <t>Součet hodin souvisejících s projektem</t>
  </si>
  <si>
    <t>Počet hodin proplacených v daném měsíci za projekt</t>
  </si>
  <si>
    <t>*) V případě, že je pracovní výkaz podepsaný pracovníkem, stvrzuje pracovník svým podpisem pravdivost všech zde uvedených informací. V případě, že je tento formulář podepsán jen nadřízeným pracovníkem, je zaměstnanec povinen předložit čestné prohlášení o výši úvazku prací, vykonávaných pro příjemce a partnera, v samostatném dokumentu.</t>
  </si>
  <si>
    <t>Podpis pracovníka</t>
  </si>
  <si>
    <t>Podpis nadřízeného pracovníka</t>
  </si>
  <si>
    <t>Příloha č. 13 Monitorovací zprávy OP VK</t>
  </si>
  <si>
    <r>
      <t>ROZPIS MZDOVÝCH/PLATOVÝCH VÝDAJŮ REALIZAČNÍHO TÝMU PROJEKTU</t>
    </r>
    <r>
      <rPr>
        <b/>
        <vertAlign val="superscript"/>
        <sz val="14"/>
        <rFont val="Times New Roman"/>
        <family val="1"/>
      </rPr>
      <t>1)</t>
    </r>
  </si>
  <si>
    <t>Vazba na položku v rozpočtu</t>
  </si>
  <si>
    <t>Hrubá mzda/plat v daném měsíci v Kč</t>
  </si>
  <si>
    <t>Počet odpracov. hodin</t>
  </si>
  <si>
    <t>Hodinová mzda/plat v Kč</t>
  </si>
  <si>
    <t>Pojistné na sociální pojištění
 v Kč</t>
  </si>
  <si>
    <t>Pojistné na zdravotní pojištění
 v Kč</t>
  </si>
  <si>
    <t>FKSP</t>
  </si>
  <si>
    <t>Nemocenská hrazená zaměstnavatelem</t>
  </si>
  <si>
    <t>Další zákonné odvody</t>
  </si>
  <si>
    <t>Způsobilé osobní náklady
 v Kč</t>
  </si>
  <si>
    <t>1) Uvádí se všichni členové realizačního týmu (odborní i administrativní zaměstnanci), včetně partnerů</t>
  </si>
  <si>
    <t xml:space="preserve">Datum </t>
  </si>
  <si>
    <t>Příloha č. 15 Monitorovací zprávy OP VK</t>
  </si>
  <si>
    <t>ODPISY</t>
  </si>
  <si>
    <t>Období</t>
  </si>
  <si>
    <t>Příjemce/partner</t>
  </si>
  <si>
    <t>Inventární číslo</t>
  </si>
  <si>
    <t>Název odepisovaného majetku</t>
  </si>
  <si>
    <r>
      <t>Daňová odpisová skupina/způsob odepisování</t>
    </r>
    <r>
      <rPr>
        <b/>
        <vertAlign val="superscript"/>
        <sz val="11"/>
        <rFont val="Times New Roman"/>
        <family val="1"/>
      </rPr>
      <t>1)</t>
    </r>
  </si>
  <si>
    <t>Pořizovací cena
 v Kč</t>
  </si>
  <si>
    <t>Počet měsíců, po které byl majetek používán
 v projektu v daném roce</t>
  </si>
  <si>
    <t>Využití majetku v projektu (v %)</t>
  </si>
  <si>
    <t>Odpis, který přísluší projektu
 v Kč</t>
  </si>
  <si>
    <t>1) př.: rovnoměrné, zrychlené</t>
  </si>
  <si>
    <r>
      <t xml:space="preserve"> </t>
    </r>
    <r>
      <rPr>
        <b/>
        <sz val="11"/>
        <color indexed="10"/>
        <rFont val="Times New Roman"/>
        <family val="1"/>
      </rPr>
      <t xml:space="preserve">Vyplňujte pouze bílé buňky  </t>
    </r>
    <r>
      <rPr>
        <b/>
        <sz val="11"/>
        <color indexed="18"/>
        <rFont val="Times New Roman"/>
        <family val="1"/>
      </rPr>
      <t xml:space="preserve">                                </t>
    </r>
  </si>
  <si>
    <t>ROZPIS MZDOVÝCH PŘÍSPĚVKŮ PRO ŠKOLENÉ OSOBY</t>
  </si>
  <si>
    <t>Rok a měsíc</t>
  </si>
  <si>
    <t>Školení dle kódu</t>
  </si>
  <si>
    <t>Počet hodin  školení</t>
  </si>
  <si>
    <t>Měsíční fond pracovní doby v hodinách</t>
  </si>
  <si>
    <t>Zúčtovaná hrubá mzda            v Kč</t>
  </si>
  <si>
    <t>Pojistné na sociální a zdravotní pojištění</t>
  </si>
  <si>
    <t>Hodinový mzdový náklad
v Kč</t>
  </si>
  <si>
    <t>Výše minimální mzdy za hodinu</t>
  </si>
  <si>
    <t xml:space="preserve">Podmínka uznatel-
nosti v Kč </t>
  </si>
  <si>
    <t>Uznatelný mzdový náklad          v Kč</t>
  </si>
  <si>
    <t>1) Uvádí se všechny školené osoby, každou osobu je nutno rozepsat na tolika řádcích, v kolika měsících se zúčastnila školení.</t>
  </si>
  <si>
    <t>Příloha č. 14 Monitorovací zprávy OP VK</t>
  </si>
  <si>
    <r>
      <t>ROZPIS CESTOVNÍCH NÁHRAD - ZAHRANIČNÍCH</t>
    </r>
    <r>
      <rPr>
        <b/>
        <vertAlign val="superscript"/>
        <sz val="14"/>
        <rFont val="Times New Roman"/>
        <family val="1"/>
      </rPr>
      <t>1)</t>
    </r>
  </si>
  <si>
    <t>Číslo dokladu v účetním systému</t>
  </si>
  <si>
    <t>Datum zahájení pracovní cesty</t>
  </si>
  <si>
    <t>Datum ukončení pracovní cesty</t>
  </si>
  <si>
    <t xml:space="preserve">Účel pracovní cesty                                                                    </t>
  </si>
  <si>
    <t>Stravné v Kč</t>
  </si>
  <si>
    <t>Nutné vedlejší výdaje v Kč</t>
  </si>
  <si>
    <t>Celkem v Kč</t>
  </si>
  <si>
    <t>1) Uvádí se všichni členové realizačního týmu, včetně partnerů</t>
  </si>
  <si>
    <t>Příloha č. 5 Monitorovací zprávy OP VK</t>
  </si>
  <si>
    <t>SOUPISKA ÚČETNÍCH DOKLADŮ</t>
  </si>
  <si>
    <t>Pořadové číslo výdaje</t>
  </si>
  <si>
    <t>Číslo kapitoly/položky, do které je výdaj zahrnut</t>
  </si>
  <si>
    <t>Typ účetního dokladu</t>
  </si>
  <si>
    <t>Označení prvotního dokladu</t>
  </si>
  <si>
    <t>Popis výdaje</t>
  </si>
  <si>
    <t>Částka uvedená na dokladu</t>
  </si>
  <si>
    <t>Částka zahrnutá k proplacení pro projekt</t>
  </si>
  <si>
    <t xml:space="preserve">Z toho částka připadající na investiční výdaje </t>
  </si>
  <si>
    <t>Označení dokladu v účetnictví organizace</t>
  </si>
  <si>
    <t>Datum uskutečnění výdaje</t>
  </si>
  <si>
    <r>
      <t>Vyplňuje ŘO/ZS</t>
    </r>
    <r>
      <rPr>
        <i/>
        <vertAlign val="superscript"/>
        <sz val="11"/>
        <rFont val="Times New Roman"/>
        <family val="1"/>
      </rPr>
      <t>1)</t>
    </r>
  </si>
  <si>
    <t>Korekce v rámci ZS/ŘO</t>
  </si>
  <si>
    <t>Způsobilé výdaje po korekci</t>
  </si>
  <si>
    <t>Celkem přímé náklady</t>
  </si>
  <si>
    <t>Křížové financování celkem</t>
  </si>
  <si>
    <t>Přímé náklady bez křížového financování</t>
  </si>
  <si>
    <t>% nepřímých nákladů
 (dle právního aktu o poskytnutí podpory)</t>
  </si>
  <si>
    <t>Požadováno na přímé a nepřímé náklady celkem</t>
  </si>
  <si>
    <t>Úroky na projektovém účtu</t>
  </si>
  <si>
    <t>VEŘEJNÉ ZPŮSOBILÉ VÝDAJE - INVESTIČNÍ</t>
  </si>
  <si>
    <t xml:space="preserve">   z toho křížové - investiční</t>
  </si>
  <si>
    <t>VEŘEJNÉ ZPŮSOBILÉ VÝDAJE - NEINVESTIČNÍ</t>
  </si>
  <si>
    <t xml:space="preserve">   z toho křížové - neinvestiční</t>
  </si>
  <si>
    <t>1) Vyplňuje pouze ZS/ŘO</t>
  </si>
  <si>
    <t>Čestné prohlášení:</t>
  </si>
  <si>
    <t>1. Všechny doklady uvedené na soupisce splňují požadavky formální správnosti účetních dokladů stanovené § 11 zákona č. 563/1991 Sb., o účetnictví ve znění pozdějších předpisů.</t>
  </si>
  <si>
    <t>2. Byla provedena úhrada všech účetních dokladů uvedených na soupisce.</t>
  </si>
  <si>
    <t>3. Kopie účetních dokladů přiložených k soupisce odpovídají jejich originálům.</t>
  </si>
  <si>
    <r>
      <t>4.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Originály účetních dokladů uvedených na soupisce jsou k dispozici a přístupné pro kontrolu u příjemce a partnera. </t>
    </r>
  </si>
  <si>
    <t>Podpis oprávněné osoby ZS/ŘO</t>
  </si>
  <si>
    <t>*) vyplňují se bílá pole v Kč na dvě desetinná místa</t>
  </si>
  <si>
    <t>Mylné platby</t>
  </si>
  <si>
    <t>15. Křížové financování</t>
  </si>
  <si>
    <t>14. Zdroje připadající na nezpůsobilé výdaje</t>
  </si>
  <si>
    <t>13.2 Příjmy projektu připadající na nezpůsobilé výdaje</t>
  </si>
  <si>
    <t>13.1 Příjmy projektu připadající na způsobilé výdaje</t>
  </si>
  <si>
    <t>13. Příjmy projektu celkem</t>
  </si>
  <si>
    <t>12.2 Celkové neinvestiční výdaje</t>
  </si>
  <si>
    <t>12.1 Celkové investiční výdaje</t>
  </si>
  <si>
    <t>12. Celkové výdaje projektu</t>
  </si>
  <si>
    <t>-</t>
  </si>
  <si>
    <t>11.2 Celkem nezpůsobilé neinvestiční výdaje</t>
  </si>
  <si>
    <t>11.1 Celkem nezpůsobilé investiční výdaje</t>
  </si>
  <si>
    <t>11. Celkové nezpůsobilé výdaje projektu</t>
  </si>
  <si>
    <t>10.2 Celkové způsobilé výdaje neinvestiční</t>
  </si>
  <si>
    <t>10.1 Celkové způsobilé výdaje investiční</t>
  </si>
  <si>
    <t>10. Celkové způsobilé výdaje</t>
  </si>
  <si>
    <t>9.1 Skutečně čerpané nepřímé výdaje neinvestiční</t>
  </si>
  <si>
    <t>9. Skutečně čerpané nepřímé výdaje</t>
  </si>
  <si>
    <t>8.1 Přímé výdaje bez křížového financování</t>
  </si>
  <si>
    <t>8. Přímé způsobilé výdaje celkem</t>
  </si>
  <si>
    <t>7.2 Ostatní</t>
  </si>
  <si>
    <t xml:space="preserve">   7.1 Audit</t>
  </si>
  <si>
    <t>7. Výdaje vyplývající přímo ze Smlouvy/Rozhodnutí</t>
  </si>
  <si>
    <t>6.3 Doprovodné aktivity</t>
  </si>
  <si>
    <t>6.2 Cestovné, ubytování a stravné</t>
  </si>
  <si>
    <t>6.1 Mzdové příspěvky</t>
  </si>
  <si>
    <t>6. Přímá podpora</t>
  </si>
  <si>
    <t>5.2 Stavební úpravy v rámci křížového financování</t>
  </si>
  <si>
    <t>5.1 Drobné stavební úpravy</t>
  </si>
  <si>
    <t>5. Stavební úpravy</t>
  </si>
  <si>
    <t>4.5 Jiné výdaje</t>
  </si>
  <si>
    <t xml:space="preserve">4.4 Podpora účastníků </t>
  </si>
  <si>
    <t>4.3 Výdaje na konference/kurzy</t>
  </si>
  <si>
    <t>4.2 Odborné služby / Studie a výzkum</t>
  </si>
  <si>
    <t>4.1 Publikace / školící materiály / manuály</t>
  </si>
  <si>
    <t>4. Nákup služeb</t>
  </si>
  <si>
    <t>3.8.2 Neinvestiční část</t>
  </si>
  <si>
    <t>3.8.1 Investiční část</t>
  </si>
  <si>
    <t>3.8 Křížové financování</t>
  </si>
  <si>
    <t>3.7 Výdaje na opravy a údržbu</t>
  </si>
  <si>
    <t>3.6 Odpisy</t>
  </si>
  <si>
    <t>3.5 Nájem zařízení, leasing</t>
  </si>
  <si>
    <t>3.4 Použitý drobný hmotný majetek</t>
  </si>
  <si>
    <t>3.3 Drobný hmotný majetek</t>
  </si>
  <si>
    <t>3.2.2 Ostatní</t>
  </si>
  <si>
    <t>3.2.1 Software</t>
  </si>
  <si>
    <t>3.2 Dlouhodobý nehmotný majetek</t>
  </si>
  <si>
    <t>3.1.2 Ostatní</t>
  </si>
  <si>
    <t>3.1.1 Software</t>
  </si>
  <si>
    <t>3.1 Nehmotný majetek do 60 tis. Kč</t>
  </si>
  <si>
    <t xml:space="preserve">3. Zařízení </t>
  </si>
  <si>
    <t>2.2.4 Ostatní</t>
  </si>
  <si>
    <t>2.2.3 Stravné</t>
  </si>
  <si>
    <t>2.2.2 Ubytování</t>
  </si>
  <si>
    <t>2.2.1 Cestovné (vč. provozu služebního auta)</t>
  </si>
  <si>
    <t>2.2 Služební cesty zahraniční</t>
  </si>
  <si>
    <t>2. Cestovní náhrady</t>
  </si>
  <si>
    <t>1.5 Jiné povinné údaje</t>
  </si>
  <si>
    <t>1.4 FKSP</t>
  </si>
  <si>
    <t>1.3 Zdravotní pojištění</t>
  </si>
  <si>
    <t>1.2 Sociální pojištění</t>
  </si>
  <si>
    <t>1.1.2.4 Autorské honoráře</t>
  </si>
  <si>
    <t>1.1.2.3 Odměny z dohod (DPP)</t>
  </si>
  <si>
    <t>1.1.2.2 Odměny z dohod (DPČ)</t>
  </si>
  <si>
    <t>1.1.2.1 Platy</t>
  </si>
  <si>
    <t>1.1.2 Výdaje na administrativní zaměstnance, v tom</t>
  </si>
  <si>
    <t>1.1.1.4 Autorské honoráře</t>
  </si>
  <si>
    <t>1.1.1.3 Odměny z dohod (DPP)</t>
  </si>
  <si>
    <t>1.1.1.2 Odměny z dohod (DPČ)</t>
  </si>
  <si>
    <t>1.1.1.1 Platy</t>
  </si>
  <si>
    <t>1.1.1 Výdaje na odborné zaměstnance, v tom</t>
  </si>
  <si>
    <t>1.1 Platy, odměny z dohod a pojistné</t>
  </si>
  <si>
    <t>1. Osobní výdaje</t>
  </si>
  <si>
    <t>Nezpůsibilé výdaje - kumulovaně  Vyplňuje ŘO/ZS</t>
  </si>
  <si>
    <t>Pořadová čísla účetních dokladů na soupisce</t>
  </si>
  <si>
    <t>Součet prokázaného a prokazovaného v Kč</t>
  </si>
  <si>
    <t>Aktuálně prokazováno v % (vůči platnému rozpočtu)</t>
  </si>
  <si>
    <t>Aktuálně prokazované výdaje v Kč*</t>
  </si>
  <si>
    <t>Dosud prokázáno v % (vůči platnému rozpočtu)</t>
  </si>
  <si>
    <t>Dosud prokázané výdaje v Kč*</t>
  </si>
  <si>
    <t>Platný rozpočet (schválený či upravený příjemcem) v Kč*</t>
  </si>
  <si>
    <t>Druh výdajů rozpočtu</t>
  </si>
  <si>
    <t>Výdaje na celý projekt</t>
  </si>
  <si>
    <t>PŘEHLED ČERPÁNÍ ZPŮSOBILÝCH VÝDAJŮ PROJEKTU</t>
  </si>
  <si>
    <t>Příloha č. 8 Monitorovací zprávy OP VK</t>
  </si>
  <si>
    <t>12.2 Celkem neinvestiční výdaje</t>
  </si>
  <si>
    <t>12.1 Celkem investiční výdaje</t>
  </si>
  <si>
    <t>9. Celkové nepřímé výdaje</t>
  </si>
  <si>
    <t>8. Celkové přímé způsobilé výdaje</t>
  </si>
  <si>
    <t>2.1.4 Ostatní</t>
  </si>
  <si>
    <t>2.1.3 Stravné</t>
  </si>
  <si>
    <t>2.1.2 Ubytování</t>
  </si>
  <si>
    <t>2.1.1 Cestovné (vč. provozu služebního auta)</t>
  </si>
  <si>
    <t>2.1 Služební cesty zahraniční</t>
  </si>
  <si>
    <t>Přesun z kapitoly
 v %</t>
  </si>
  <si>
    <t>Přesun (navýšení, zmenšení) na úkor/ve prospěch položky</t>
  </si>
  <si>
    <t>Celkové náklady na položku</t>
  </si>
  <si>
    <t>jednotková cena</t>
  </si>
  <si>
    <t>počet jednotek</t>
  </si>
  <si>
    <t>Schválený rozpočet v Kč</t>
  </si>
  <si>
    <t xml:space="preserve">PŘEPRACOVANÝ ROZPOČET PROJEKTU </t>
  </si>
  <si>
    <t>Příloha č. 9 Monitorovací zprávy OP VK</t>
  </si>
  <si>
    <t>Je možné přidávat další řádky, v tom případě je však nutno ověřit platnost nastavených vzorců.</t>
  </si>
  <si>
    <t>V případě přidání dalších řádků je však nutno ověřit  platnost nastavených vzorců.</t>
  </si>
  <si>
    <t>Cestovné             v Kč</t>
  </si>
  <si>
    <t>Ubytování                v Kč</t>
  </si>
  <si>
    <t>Další úvazek v projektech příjemce/partnera*</t>
  </si>
  <si>
    <t>Přílohu je nutné vyplnit v souladu s rozpočtem, který je přílohou právního aktu (popř. Dodatku). Je potřeba rozpracovat rozpočet přidáním řádků.</t>
  </si>
  <si>
    <t xml:space="preserve">Součet prokázaného a prokazovaného        v % </t>
  </si>
  <si>
    <t>Přílohu je nutné vyplnit v souladu s rozpočtem, který je uveden v předkládané příloze č. 9 Přepracovaný rozpočet projektu.</t>
  </si>
  <si>
    <t>Platné od 28. 6. 2010</t>
  </si>
  <si>
    <r>
      <t>Rozpočet přepracovaný příjemcem v Kč</t>
    </r>
    <r>
      <rPr>
        <b/>
        <sz val="11"/>
        <rFont val="Times New Roman"/>
        <family val="1"/>
      </rPr>
      <t xml:space="preserve">  
- pouze změny v daném monitorovaném období</t>
    </r>
  </si>
  <si>
    <r>
      <t>Rozpočet přepracovaný příjemcem v Kč 
-</t>
    </r>
    <r>
      <rPr>
        <b/>
        <sz val="11"/>
        <rFont val="Times New Roman"/>
        <family val="1"/>
      </rPr>
      <t xml:space="preserve"> kumulativně od začátku realizace</t>
    </r>
  </si>
  <si>
    <t>Výše ročního odpisu
 v Kč</t>
  </si>
  <si>
    <t xml:space="preserve">Harmonogram čerpání rozpočtu projektu č. </t>
  </si>
  <si>
    <t>Registrační číslo projektu:</t>
  </si>
  <si>
    <t>Název projektu:</t>
  </si>
  <si>
    <t>Datum aktualizace:</t>
  </si>
  <si>
    <t>Pořadí ŽoP</t>
  </si>
  <si>
    <t>Datum předložení ŽoP</t>
  </si>
  <si>
    <t>Předpokládaná požadovaná částka</t>
  </si>
  <si>
    <t>celkem 
(v Kč)</t>
  </si>
  <si>
    <t>% z CZV</t>
  </si>
  <si>
    <t xml:space="preserve"> neinvestice 
(v Kč)</t>
  </si>
  <si>
    <t>neinvestice 
% z CZV</t>
  </si>
  <si>
    <t>investice 
(v Kč)</t>
  </si>
  <si>
    <t>investice % z CZV</t>
  </si>
  <si>
    <t>xxx</t>
  </si>
  <si>
    <t>Způsobilé výdaje celkem</t>
  </si>
  <si>
    <t>V ………………. dne …………………………..</t>
  </si>
  <si>
    <t xml:space="preserve">Vypracoval: </t>
  </si>
  <si>
    <t>jméno odpovědné osoby, pozice v projektovém týmu</t>
  </si>
  <si>
    <t>Podpis:</t>
  </si>
  <si>
    <t xml:space="preserve">podpis odpovědné osoby </t>
  </si>
  <si>
    <t>Návod k vyplnění tabulky:</t>
  </si>
  <si>
    <t>1) sloupec D, F a H = procentní podíl z celkových způsobilých výdajů projektu schválených ve smlouvě o realizaci projektu. Sloupce obsahují vzorce. Vzorce neupravujte.;</t>
  </si>
  <si>
    <t>1) řádek 1. - doplňte výši zálohové platby, kterou jste obdrželi na základě uzavření smlouvy o realizaci projektu;</t>
  </si>
  <si>
    <t>2) počet řádků upravte dle potřeby;</t>
  </si>
  <si>
    <t>3) interval předkládání žádostí o platbu je stanoven v čl. VI, bodech 5 a 6 smlouvy o realizaci projektu;</t>
  </si>
  <si>
    <t>4) v období realizace projektu vymezené smlouvou může příjemce zažádat o dotaci max. do výše 90 % plánovaných způsobilých výdajů. Do těchto 90 % je počítána i zálohová platba poskytnutá příjemci po podpisu smlouvy. Zbývajících 10 % bude příjemci proplacen</t>
  </si>
  <si>
    <t>5) Závěrečná žádost o platbu je předkládána dle čl. VI bodu 15 smlouvy nejpozději do dvou měsíců od ukončení realizace projektu.</t>
  </si>
  <si>
    <t>Jméno, příjmení</t>
  </si>
  <si>
    <t>CZ.1.07/1.1.01/03.00xx</t>
  </si>
  <si>
    <t>Projekt - seminář</t>
  </si>
  <si>
    <t>Příjemce s. r. o.</t>
  </si>
  <si>
    <t>Název pozice dle PS/DPČ/DPP/schválené projektové žádosti - např. 1.1.1.1 lektor</t>
  </si>
  <si>
    <t>měsíc/rok</t>
  </si>
  <si>
    <t>ZS/DPČ/DPP</t>
  </si>
  <si>
    <t>počet hodin dle PS/DPČ/DPP</t>
  </si>
  <si>
    <t>výše úvazku v další projektech OPVK (např. 0,1)</t>
  </si>
  <si>
    <t>PO</t>
  </si>
  <si>
    <t>u zaměstnance hrazeného z přímých nákladů projektu, nelze vykazovat činnosti, které patří mezi nepřímé náklady - např. vedení účetnictví, zajištění publicity, atd.</t>
  </si>
  <si>
    <t>datum</t>
  </si>
  <si>
    <t>podpis</t>
  </si>
  <si>
    <t>záloha při podpisu smlouvy</t>
  </si>
  <si>
    <t>počet hodin odpracovaných 
v daný den pro projekt</t>
  </si>
  <si>
    <t>název pracovní pozice např. lektor</t>
  </si>
  <si>
    <t>např. 1.1.1.2, 1.2., 1.3</t>
  </si>
  <si>
    <t>hrazené zaměstnavatelem 
za zaměstnance</t>
  </si>
  <si>
    <t>výše nemocenských dávek 
hrazené zaměstnavatelem</t>
  </si>
  <si>
    <t>FKSP 
je-li relevantní</t>
  </si>
  <si>
    <t>výše dalších zákonných 
odvodů jsou-li relevantní</t>
  </si>
  <si>
    <t>Číslo dokladu</t>
  </si>
  <si>
    <t>Jméno a příjmení</t>
  </si>
  <si>
    <t>účel</t>
  </si>
  <si>
    <t>výše cestovného v Kč</t>
  </si>
  <si>
    <t>výše ubytování v Kč</t>
  </si>
  <si>
    <t>výše stravného v Kč</t>
  </si>
  <si>
    <t>výše ostatních nutných vedlejších výdajů</t>
  </si>
  <si>
    <t>název příjemce nebo partnera, který si odpisy uplatňuje</t>
  </si>
  <si>
    <t>inventární číslo odepisovaného majetku</t>
  </si>
  <si>
    <t>název odepisovaného majetku</t>
  </si>
  <si>
    <t>odpisová skupina/
zrychlené/rovnoměrné odpisy</t>
  </si>
  <si>
    <t>pořizovací cena</t>
  </si>
  <si>
    <t>roční odpis</t>
  </si>
  <si>
    <t>počet měsíců</t>
  </si>
  <si>
    <t>% využití pro projekt</t>
  </si>
  <si>
    <t>1/1</t>
  </si>
  <si>
    <t>1.1.1.1;1.1.1.2;1.2;1.3</t>
  </si>
  <si>
    <t>VUD</t>
  </si>
  <si>
    <t>1</t>
  </si>
  <si>
    <t>---</t>
  </si>
  <si>
    <t>VUD 1</t>
  </si>
  <si>
    <t>2</t>
  </si>
  <si>
    <t>...</t>
  </si>
  <si>
    <t>VUD 2</t>
  </si>
  <si>
    <t>FP</t>
  </si>
  <si>
    <t>SW MS office</t>
  </si>
  <si>
    <t>Počítače s. r. o.</t>
  </si>
  <si>
    <t>FP001</t>
  </si>
  <si>
    <t>3.3.1</t>
  </si>
  <si>
    <t>FP002</t>
  </si>
  <si>
    <t>Interaktivní tabule</t>
  </si>
  <si>
    <t>FP003</t>
  </si>
  <si>
    <t>Nábytek</t>
  </si>
  <si>
    <t>Jan Novák</t>
  </si>
  <si>
    <t>FP005</t>
  </si>
  <si>
    <t xml:space="preserve">Učíme se a. s. </t>
  </si>
  <si>
    <t>FP004</t>
  </si>
  <si>
    <t>1/2010 (pořadové číslo v rámci projektu/rok)</t>
  </si>
  <si>
    <t>11/2010 (vykazovaný měsíc/rok)</t>
  </si>
  <si>
    <t>Pracovní neschopnost</t>
  </si>
  <si>
    <t>např. 1.11.2010-31.1.2011</t>
  </si>
  <si>
    <t>V 1. ŽoP uvedete 0,00 Kč
V dalších ŽoP  uveďte součet prokázaných výdajů z předchozích ŽoP</t>
  </si>
  <si>
    <t>Příloha č. 16 Monitorovací zprávy OP VK</t>
  </si>
  <si>
    <t xml:space="preserve">Název příjemce finanční podpory </t>
  </si>
  <si>
    <t>Měsíc</t>
  </si>
  <si>
    <t>Rok</t>
  </si>
  <si>
    <t>Poř. č.</t>
  </si>
  <si>
    <t>Jméno a příjmení zaměstnance</t>
  </si>
  <si>
    <t>Celkem:</t>
  </si>
  <si>
    <t>2) Je možné přidávat další řádky</t>
  </si>
  <si>
    <t>Podpis zhotovitele MZ</t>
  </si>
  <si>
    <t xml:space="preserve">Platné od </t>
  </si>
  <si>
    <r>
      <t xml:space="preserve">Měsíc školení
</t>
    </r>
    <r>
      <rPr>
        <b/>
        <sz val="8"/>
        <rFont val="Arial CE"/>
        <family val="2"/>
      </rPr>
      <t>(ve tvaru MM/RRRR)</t>
    </r>
  </si>
  <si>
    <t>např. 28. 2. 2010</t>
  </si>
  <si>
    <t>např. 30. 5. 2010</t>
  </si>
  <si>
    <t>Vypočte se automaticky</t>
  </si>
  <si>
    <t>Uveďte částky výdajů zahrnutých do ŽoP (částky uvedeny v soupisce účetních dokladů, sloupec Částka zahrnutá k proplacení pro projekt)</t>
  </si>
  <si>
    <t>Uveďte pořadová čísla ze soupisky účetních dokladů (sloupec Pořadové číslo výdaje)</t>
  </si>
  <si>
    <t>Doplňte hodnoty uvedené ve schváleném rozpočtu projektu</t>
  </si>
  <si>
    <r>
      <t>POZOR:</t>
    </r>
    <r>
      <rPr>
        <b/>
        <sz val="11"/>
        <color indexed="12"/>
        <rFont val="Times New Roman"/>
        <family val="1"/>
      </rPr>
      <t xml:space="preserve"> v případě přidávání řádku zkontrolujte správnost nastavených vzorců</t>
    </r>
  </si>
  <si>
    <t>2/1</t>
  </si>
  <si>
    <t>3/1</t>
  </si>
  <si>
    <t>4/1</t>
  </si>
  <si>
    <t>5/1</t>
  </si>
  <si>
    <t>6/1</t>
  </si>
  <si>
    <t>7/1</t>
  </si>
  <si>
    <t>3.1.1.1</t>
  </si>
  <si>
    <t xml:space="preserve">Notebook </t>
  </si>
  <si>
    <t>3.8.1.1</t>
  </si>
  <si>
    <t>Seminář pro lektory</t>
  </si>
  <si>
    <t>3.8.2.1</t>
  </si>
  <si>
    <t>5.3.1</t>
  </si>
  <si>
    <t xml:space="preserve">Doplňte názvy a čísla jednotlivých podpoložek ve stejné struktuře, jaké je uvedena ve schváleném rozpočtu (viz. Smlouva o realizaci GP) popř. v přepracovaném rozpočtu </t>
  </si>
  <si>
    <t>Doplňte částky uvedené ve schváleném rozpočtu popř. přepracovaném rozpočtu projektu</t>
  </si>
  <si>
    <t>Popis vykonané činnosti - podrobný popis 
Obecné popisy činností jako administrativní práce/vytváření metodiky nebudou uznány jako způsobilé.
Ale např.: vyplnění monitorovací zprávy; tvorba metodiky xy - kapitola a;</t>
  </si>
  <si>
    <t>15.1.2011 (10.1.2011)</t>
  </si>
  <si>
    <t>2.1.2011</t>
  </si>
  <si>
    <t>Mzdy listopad 2010</t>
  </si>
  <si>
    <t>Mzdy prosinec 2010</t>
  </si>
  <si>
    <t>Kumulativně všechny změny, které nejsou ve smlouvě nebo dodatku, včetně změn provedených v daném monitorovacím období</t>
  </si>
  <si>
    <t>Doplňte názvy a čísla jednotlivých podpoložek ve stejné struktuře, jaké je uvedena ve schváleném rozpočtu (viz. Smlouva o realizaci GP/dodatek).</t>
  </si>
  <si>
    <t>Uveďte upravenou výši hodnot dle realizovaných nepodstatných změn v daném MO</t>
  </si>
  <si>
    <t>výše úvazku v dalších činnostech (např. 0,5)</t>
  </si>
  <si>
    <t>FaV10/2011</t>
  </si>
  <si>
    <t>F698/2011</t>
  </si>
  <si>
    <t>FV2011/988</t>
  </si>
  <si>
    <t>FV2011/987</t>
  </si>
  <si>
    <t>FV2011/986</t>
  </si>
  <si>
    <t>15.12.2010 (10.12.2010)</t>
  </si>
  <si>
    <t>Příloha č. 20/2 Monitorovací zprávy OP VK</t>
  </si>
  <si>
    <t>Vyplňuje se pouze v případě uplatnění přílohy Rozpis mzdových příspěvků pro školené osoby.</t>
  </si>
  <si>
    <r>
      <t xml:space="preserve">SEZNAM ŠKOLENÍ </t>
    </r>
    <r>
      <rPr>
        <b/>
        <vertAlign val="superscript"/>
        <sz val="14"/>
        <rFont val="Times New Roman"/>
        <family val="1"/>
      </rPr>
      <t>1)</t>
    </r>
  </si>
  <si>
    <t>Kód školení</t>
  </si>
  <si>
    <t>Název školení</t>
  </si>
  <si>
    <t>Počet školených zaměstnanců</t>
  </si>
  <si>
    <t>Název klíčové aktivity dle právního aktu o poskytnutí podpory</t>
  </si>
  <si>
    <t xml:space="preserve"> 1) Uvádí se všechna školení, kterých se zúčastnili osoby, na které se uplatňují výdaje na mzdové příspěvky, školení se číslují průběžně od začátku projektu.</t>
  </si>
  <si>
    <t>Podpis oprávněné ososby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</si>
</sst>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/yyyy"/>
    <numFmt numFmtId="166" formatCode="dd/mm/yy;@"/>
    <numFmt numFmtId="167" formatCode="d/m/yy;@"/>
    <numFmt numFmtId="168" formatCode="0.0%"/>
    <numFmt numFmtId="169" formatCode="&quot;Kč&quot;#,##0_);\(&quot;Kč&quot;#,##0\)"/>
    <numFmt numFmtId="170" formatCode="&quot;Kč&quot;#,##0_);[Red]\(&quot;Kč&quot;#,##0\)"/>
    <numFmt numFmtId="171" formatCode="&quot;Kč&quot;#,##0.00_);\(&quot;Kč&quot;#,##0.00\)"/>
    <numFmt numFmtId="172" formatCode="&quot;Kč&quot;#,##0.00_);[Red]\(&quot;Kč&quot;#,##0.00\)"/>
    <numFmt numFmtId="173" formatCode="_(&quot;Kč&quot;* #,##0_);_(&quot;Kč&quot;* \(#,##0\);_(&quot;Kč&quot;* &quot;-&quot;_);_(@_)"/>
    <numFmt numFmtId="174" formatCode="_(* #,##0_);_(* \(#,##0\);_(* &quot;-&quot;_);_(@_)"/>
    <numFmt numFmtId="175" formatCode="_(&quot;Kč&quot;* #,##0.00_);_(&quot;Kč&quot;* \(#,##0.00\);_(&quot;Kč&quot;* &quot;-&quot;??_);_(@_)"/>
    <numFmt numFmtId="176" formatCode="_(* #,##0.00_);_(* \(#,##0.0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mmmm\ yyyy"/>
    <numFmt numFmtId="181" formatCode="[$€-2]\ #\ ##,000_);[Red]\([$€-2]\ #\ ##,000\)"/>
    <numFmt numFmtId="182" formatCode="[$-405]d\.\ mmmm\ yyyy"/>
    <numFmt numFmtId="183" formatCode="#,##0.00_ ;[Red]\-#,##0.00\ "/>
  </numFmts>
  <fonts count="96">
    <font>
      <sz val="11"/>
      <color indexed="8"/>
      <name val="Calibri"/>
      <family val="2"/>
    </font>
    <font>
      <sz val="10"/>
      <name val="Arial"/>
      <family val="0"/>
    </font>
    <font>
      <sz val="11"/>
      <color indexed="6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color indexed="9"/>
      <name val="Times New Roman"/>
      <family val="1"/>
    </font>
    <font>
      <b/>
      <sz val="14"/>
      <color indexed="62"/>
      <name val="Times New Roman"/>
      <family val="1"/>
    </font>
    <font>
      <sz val="11"/>
      <name val="Arial"/>
      <family val="2"/>
    </font>
    <font>
      <b/>
      <sz val="11"/>
      <color indexed="10"/>
      <name val="Times New Roman"/>
      <family val="1"/>
    </font>
    <font>
      <b/>
      <sz val="14"/>
      <name val="Arial CE"/>
      <family val="2"/>
    </font>
    <font>
      <b/>
      <sz val="9"/>
      <color indexed="10"/>
      <name val="Arial CE"/>
      <family val="2"/>
    </font>
    <font>
      <sz val="9"/>
      <color indexed="10"/>
      <name val="Arial CE"/>
      <family val="2"/>
    </font>
    <font>
      <b/>
      <sz val="12"/>
      <name val="Times New Roman"/>
      <family val="1"/>
    </font>
    <font>
      <sz val="11"/>
      <color indexed="9"/>
      <name val="Times New Roman"/>
      <family val="1"/>
    </font>
    <font>
      <b/>
      <sz val="11"/>
      <color indexed="18"/>
      <name val="Times New Roman"/>
      <family val="1"/>
    </font>
    <font>
      <b/>
      <vertAlign val="superscript"/>
      <sz val="14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b/>
      <vertAlign val="superscript"/>
      <sz val="11"/>
      <name val="Times New Roman"/>
      <family val="1"/>
    </font>
    <font>
      <i/>
      <sz val="11"/>
      <name val="Times New Roman"/>
      <family val="1"/>
    </font>
    <font>
      <i/>
      <vertAlign val="superscript"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  <font>
      <sz val="12"/>
      <color indexed="8"/>
      <name val="Times New Roman"/>
      <family val="1"/>
    </font>
    <font>
      <b/>
      <sz val="10"/>
      <color indexed="9"/>
      <name val="Arial CE"/>
      <family val="2"/>
    </font>
    <font>
      <sz val="10"/>
      <color indexed="9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1"/>
      <color indexed="12"/>
      <name val="Times New Roman"/>
      <family val="1"/>
    </font>
    <font>
      <b/>
      <sz val="11"/>
      <color indexed="12"/>
      <name val="Arial"/>
      <family val="2"/>
    </font>
    <font>
      <b/>
      <sz val="10"/>
      <color indexed="12"/>
      <name val="Times New Roman"/>
      <family val="1"/>
    </font>
    <font>
      <b/>
      <i/>
      <sz val="11"/>
      <color indexed="12"/>
      <name val="Times New Roman"/>
      <family val="1"/>
    </font>
    <font>
      <b/>
      <sz val="11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0"/>
      <name val="Arial CE"/>
      <family val="2"/>
    </font>
    <font>
      <sz val="8"/>
      <color indexed="10"/>
      <name val="Tahoma"/>
      <family val="2"/>
    </font>
    <font>
      <i/>
      <sz val="8"/>
      <name val="Tahoma"/>
      <family val="2"/>
    </font>
    <font>
      <sz val="8"/>
      <name val="Calibri"/>
      <family val="2"/>
    </font>
    <font>
      <b/>
      <sz val="24"/>
      <color indexed="14"/>
      <name val="Arial"/>
      <family val="2"/>
    </font>
    <font>
      <b/>
      <sz val="22"/>
      <color indexed="14"/>
      <name val="Arial"/>
      <family val="2"/>
    </font>
    <font>
      <b/>
      <sz val="11"/>
      <color indexed="10"/>
      <name val="Arial"/>
      <family val="2"/>
    </font>
    <font>
      <sz val="11"/>
      <color indexed="12"/>
      <name val="Arial"/>
      <family val="2"/>
    </font>
    <font>
      <b/>
      <sz val="11"/>
      <color indexed="61"/>
      <name val="Arial"/>
      <family val="2"/>
    </font>
    <font>
      <b/>
      <sz val="11"/>
      <color indexed="17"/>
      <name val="Arial"/>
      <family val="2"/>
    </font>
    <font>
      <b/>
      <i/>
      <sz val="11"/>
      <color indexed="17"/>
      <name val="Arial"/>
      <family val="2"/>
    </font>
    <font>
      <sz val="11"/>
      <color indexed="12"/>
      <name val="Times New Roman"/>
      <family val="1"/>
    </font>
    <font>
      <sz val="10"/>
      <color indexed="12"/>
      <name val="Times New Roman"/>
      <family val="1"/>
    </font>
    <font>
      <b/>
      <i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1"/>
      <color indexed="12"/>
      <name val="Calibri"/>
      <family val="2"/>
    </font>
    <font>
      <b/>
      <sz val="11"/>
      <color indexed="57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57"/>
      <name val="Arial"/>
      <family val="2"/>
    </font>
    <font>
      <b/>
      <i/>
      <sz val="8"/>
      <name val="Tahoma"/>
      <family val="2"/>
    </font>
    <font>
      <b/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10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/>
      <right style="medium"/>
      <top/>
      <bottom style="medium"/>
    </border>
    <border>
      <left/>
      <right/>
      <top style="thin"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medium"/>
      <right style="medium"/>
      <top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 style="medium"/>
      <bottom style="thin"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55"/>
      </right>
      <top style="medium"/>
      <bottom/>
    </border>
    <border>
      <left/>
      <right style="thin">
        <color indexed="55"/>
      </right>
      <top style="medium"/>
      <bottom/>
    </border>
    <border>
      <left style="thin">
        <color indexed="55"/>
      </left>
      <right style="thin">
        <color indexed="55"/>
      </right>
      <top style="medium"/>
      <bottom/>
    </border>
    <border>
      <left style="thin">
        <color indexed="55"/>
      </left>
      <right/>
      <top style="medium"/>
      <bottom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>
        <color indexed="63"/>
      </left>
      <right style="medium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/>
    </border>
  </borders>
  <cellStyleXfs count="13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2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9" borderId="0" applyNumberFormat="0" applyBorder="0" applyAlignment="0" applyProtection="0"/>
    <xf numFmtId="0" fontId="45" fillId="3" borderId="0" applyNumberFormat="0" applyBorder="0" applyAlignment="0" applyProtection="0"/>
    <xf numFmtId="0" fontId="49" fillId="20" borderId="1" applyNumberFormat="0" applyAlignment="0" applyProtection="0"/>
    <xf numFmtId="0" fontId="54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44" fillId="4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1" fillId="21" borderId="6" applyNumberFormat="0" applyAlignment="0" applyProtection="0"/>
    <xf numFmtId="0" fontId="45" fillId="3" borderId="0" applyNumberFormat="0" applyBorder="0" applyAlignment="0" applyProtection="0"/>
    <xf numFmtId="0" fontId="47" fillId="7" borderId="1" applyNumberFormat="0" applyAlignment="0" applyProtection="0"/>
    <xf numFmtId="0" fontId="51" fillId="21" borderId="6" applyNumberFormat="0" applyAlignment="0" applyProtection="0"/>
    <xf numFmtId="0" fontId="50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3" borderId="8" applyNumberFormat="0" applyFont="0" applyAlignment="0" applyProtection="0"/>
    <xf numFmtId="0" fontId="48" fillId="20" borderId="9" applyNumberForma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44" fillId="4" borderId="0" applyNumberFormat="0" applyBorder="0" applyAlignment="0" applyProtection="0"/>
    <xf numFmtId="0" fontId="5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4" fillId="0" borderId="2" applyNumberFormat="0" applyFill="0" applyAlignment="0" applyProtection="0"/>
    <xf numFmtId="0" fontId="47" fillId="7" borderId="1" applyNumberFormat="0" applyAlignment="0" applyProtection="0"/>
    <xf numFmtId="0" fontId="49" fillId="20" borderId="1" applyNumberFormat="0" applyAlignment="0" applyProtection="0"/>
    <xf numFmtId="0" fontId="48" fillId="20" borderId="9" applyNumberFormat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9" borderId="0" applyNumberFormat="0" applyBorder="0" applyAlignment="0" applyProtection="0"/>
  </cellStyleXfs>
  <cellXfs count="813">
    <xf numFmtId="0" fontId="0" fillId="0" borderId="0" xfId="0" applyAlignment="1">
      <alignment/>
    </xf>
    <xf numFmtId="0" fontId="3" fillId="0" borderId="0" xfId="83" applyFont="1">
      <alignment/>
      <protection/>
    </xf>
    <xf numFmtId="0" fontId="5" fillId="20" borderId="10" xfId="83" applyFont="1" applyFill="1" applyBorder="1" applyAlignment="1">
      <alignment horizontal="center" vertical="center" wrapText="1"/>
      <protection/>
    </xf>
    <xf numFmtId="0" fontId="5" fillId="20" borderId="11" xfId="83" applyFont="1" applyFill="1" applyBorder="1" applyAlignment="1">
      <alignment horizontal="center" vertical="center" wrapText="1"/>
      <protection/>
    </xf>
    <xf numFmtId="0" fontId="6" fillId="0" borderId="0" xfId="83" applyFont="1" applyBorder="1">
      <alignment/>
      <protection/>
    </xf>
    <xf numFmtId="0" fontId="6" fillId="0" borderId="0" xfId="83" applyFont="1" applyBorder="1" applyAlignment="1">
      <alignment/>
      <protection/>
    </xf>
    <xf numFmtId="0" fontId="6" fillId="0" borderId="0" xfId="83" applyFont="1">
      <alignment/>
      <protection/>
    </xf>
    <xf numFmtId="0" fontId="6" fillId="0" borderId="0" xfId="83" applyFont="1" applyAlignment="1">
      <alignment vertical="center"/>
      <protection/>
    </xf>
    <xf numFmtId="0" fontId="1" fillId="0" borderId="0" xfId="83">
      <alignment/>
      <protection/>
    </xf>
    <xf numFmtId="0" fontId="6" fillId="0" borderId="0" xfId="83" applyFont="1" applyFill="1" applyBorder="1" applyAlignment="1">
      <alignment vertical="center"/>
      <protection/>
    </xf>
    <xf numFmtId="0" fontId="5" fillId="0" borderId="0" xfId="83" applyFont="1" applyFill="1" applyBorder="1" applyAlignment="1">
      <alignment horizontal="left" vertical="center"/>
      <protection/>
    </xf>
    <xf numFmtId="0" fontId="1" fillId="0" borderId="0" xfId="83" applyBorder="1">
      <alignment/>
      <protection/>
    </xf>
    <xf numFmtId="0" fontId="14" fillId="0" borderId="0" xfId="83" applyFont="1">
      <alignment/>
      <protection/>
    </xf>
    <xf numFmtId="0" fontId="9" fillId="0" borderId="0" xfId="83" applyFont="1" applyAlignment="1">
      <alignment horizontal="center"/>
      <protection/>
    </xf>
    <xf numFmtId="0" fontId="3" fillId="0" borderId="0" xfId="83" applyFont="1" applyAlignment="1">
      <alignment vertical="center"/>
      <protection/>
    </xf>
    <xf numFmtId="0" fontId="10" fillId="0" borderId="0" xfId="83" applyFont="1" applyFill="1" applyBorder="1" applyAlignment="1">
      <alignment horizontal="left" vertical="center"/>
      <protection/>
    </xf>
    <xf numFmtId="0" fontId="5" fillId="0" borderId="0" xfId="83" applyFont="1" applyAlignment="1">
      <alignment vertical="center"/>
      <protection/>
    </xf>
    <xf numFmtId="0" fontId="10" fillId="0" borderId="0" xfId="83" applyFont="1" applyAlignment="1">
      <alignment vertical="center"/>
      <protection/>
    </xf>
    <xf numFmtId="0" fontId="6" fillId="0" borderId="0" xfId="83" applyFont="1" applyFill="1" applyBorder="1" applyAlignment="1">
      <alignment horizontal="left" vertical="center"/>
      <protection/>
    </xf>
    <xf numFmtId="0" fontId="5" fillId="20" borderId="12" xfId="83" applyFont="1" applyFill="1" applyBorder="1" applyAlignment="1">
      <alignment horizontal="center" vertical="center"/>
      <protection/>
    </xf>
    <xf numFmtId="0" fontId="5" fillId="20" borderId="13" xfId="83" applyFont="1" applyFill="1" applyBorder="1" applyAlignment="1">
      <alignment horizontal="center" vertical="center"/>
      <protection/>
    </xf>
    <xf numFmtId="0" fontId="5" fillId="0" borderId="14" xfId="83" applyFont="1" applyFill="1" applyBorder="1" applyAlignment="1">
      <alignment horizontal="center" vertical="center"/>
      <protection/>
    </xf>
    <xf numFmtId="0" fontId="6" fillId="0" borderId="15" xfId="83" applyNumberFormat="1" applyFont="1" applyFill="1" applyBorder="1" applyAlignment="1" applyProtection="1">
      <alignment horizontal="left" vertical="center"/>
      <protection locked="0"/>
    </xf>
    <xf numFmtId="0" fontId="6" fillId="0" borderId="15" xfId="83" applyFont="1" applyFill="1" applyBorder="1" applyAlignment="1" applyProtection="1">
      <alignment horizontal="left" vertical="center"/>
      <protection locked="0"/>
    </xf>
    <xf numFmtId="0" fontId="11" fillId="24" borderId="16" xfId="83" applyFont="1" applyFill="1" applyBorder="1" applyAlignment="1">
      <alignment vertical="center"/>
      <protection/>
    </xf>
    <xf numFmtId="0" fontId="11" fillId="24" borderId="17" xfId="83" applyFont="1" applyFill="1" applyBorder="1" applyAlignment="1">
      <alignment vertical="center"/>
      <protection/>
    </xf>
    <xf numFmtId="0" fontId="5" fillId="0" borderId="0" xfId="83" applyFont="1" applyBorder="1" applyAlignment="1">
      <alignment horizontal="left" vertical="center"/>
      <protection/>
    </xf>
    <xf numFmtId="49" fontId="6" fillId="0" borderId="18" xfId="83" applyNumberFormat="1" applyFont="1" applyBorder="1" applyAlignment="1" applyProtection="1">
      <alignment horizontal="left" vertical="center" wrapText="1"/>
      <protection locked="0"/>
    </xf>
    <xf numFmtId="0" fontId="6" fillId="0" borderId="0" xfId="83" applyFont="1" applyBorder="1" applyAlignment="1">
      <alignment vertical="center"/>
      <protection/>
    </xf>
    <xf numFmtId="0" fontId="5" fillId="20" borderId="19" xfId="83" applyFont="1" applyFill="1" applyBorder="1" applyAlignment="1">
      <alignment horizontal="left" vertical="center"/>
      <protection/>
    </xf>
    <xf numFmtId="0" fontId="5" fillId="20" borderId="20" xfId="83" applyFont="1" applyFill="1" applyBorder="1" applyAlignment="1">
      <alignment horizontal="left" vertical="center"/>
      <protection/>
    </xf>
    <xf numFmtId="0" fontId="5" fillId="20" borderId="21" xfId="83" applyFont="1" applyFill="1" applyBorder="1" applyAlignment="1">
      <alignment horizontal="left" vertical="center"/>
      <protection/>
    </xf>
    <xf numFmtId="0" fontId="6" fillId="0" borderId="18" xfId="83" applyNumberFormat="1" applyFont="1" applyBorder="1" applyAlignment="1" applyProtection="1">
      <alignment horizontal="left" vertical="center" wrapText="1"/>
      <protection locked="0"/>
    </xf>
    <xf numFmtId="0" fontId="6" fillId="0" borderId="22" xfId="83" applyNumberFormat="1" applyFont="1" applyBorder="1" applyAlignment="1" applyProtection="1">
      <alignment horizontal="left" vertical="center" wrapText="1"/>
      <protection locked="0"/>
    </xf>
    <xf numFmtId="0" fontId="6" fillId="0" borderId="23" xfId="83" applyNumberFormat="1" applyFont="1" applyBorder="1" applyAlignment="1" applyProtection="1">
      <alignment horizontal="left" vertical="center" wrapText="1"/>
      <protection locked="0"/>
    </xf>
    <xf numFmtId="0" fontId="11" fillId="24" borderId="24" xfId="83" applyFont="1" applyFill="1" applyBorder="1" applyAlignment="1">
      <alignment vertical="center"/>
      <protection/>
    </xf>
    <xf numFmtId="0" fontId="11" fillId="24" borderId="25" xfId="83" applyFont="1" applyFill="1" applyBorder="1" applyAlignment="1">
      <alignment vertical="center"/>
      <protection/>
    </xf>
    <xf numFmtId="0" fontId="11" fillId="24" borderId="10" xfId="83" applyFont="1" applyFill="1" applyBorder="1" applyAlignment="1">
      <alignment vertical="center"/>
      <protection/>
    </xf>
    <xf numFmtId="0" fontId="11" fillId="0" borderId="0" xfId="83" applyFont="1" applyFill="1" applyBorder="1" applyAlignment="1">
      <alignment vertical="center"/>
      <protection/>
    </xf>
    <xf numFmtId="0" fontId="11" fillId="0" borderId="0" xfId="83" applyFont="1" applyFill="1" applyBorder="1" applyAlignment="1">
      <alignment horizontal="right" vertical="center"/>
      <protection/>
    </xf>
    <xf numFmtId="0" fontId="3" fillId="0" borderId="0" xfId="83" applyFont="1" applyFill="1">
      <alignment/>
      <protection/>
    </xf>
    <xf numFmtId="0" fontId="5" fillId="0" borderId="0" xfId="83" applyFont="1" applyFill="1" applyBorder="1" applyAlignment="1">
      <alignment horizontal="center" vertical="center"/>
      <protection/>
    </xf>
    <xf numFmtId="0" fontId="5" fillId="20" borderId="10" xfId="83" applyNumberFormat="1" applyFont="1" applyFill="1" applyBorder="1" applyAlignment="1">
      <alignment horizontal="center" vertical="center" wrapText="1"/>
      <protection/>
    </xf>
    <xf numFmtId="0" fontId="5" fillId="20" borderId="26" xfId="83" applyNumberFormat="1" applyFont="1" applyFill="1" applyBorder="1" applyAlignment="1">
      <alignment horizontal="center" vertical="center" wrapText="1"/>
      <protection/>
    </xf>
    <xf numFmtId="0" fontId="5" fillId="20" borderId="27" xfId="83" applyNumberFormat="1" applyFont="1" applyFill="1" applyBorder="1" applyAlignment="1">
      <alignment horizontal="center" vertical="center" wrapText="1"/>
      <protection/>
    </xf>
    <xf numFmtId="0" fontId="5" fillId="20" borderId="11" xfId="83" applyNumberFormat="1" applyFont="1" applyFill="1" applyBorder="1" applyAlignment="1">
      <alignment horizontal="center" vertical="center" wrapText="1"/>
      <protection/>
    </xf>
    <xf numFmtId="0" fontId="5" fillId="20" borderId="24" xfId="83" applyNumberFormat="1" applyFont="1" applyFill="1" applyBorder="1" applyAlignment="1">
      <alignment horizontal="center" vertical="center" wrapText="1"/>
      <protection/>
    </xf>
    <xf numFmtId="0" fontId="5" fillId="20" borderId="25" xfId="83" applyNumberFormat="1" applyFont="1" applyFill="1" applyBorder="1" applyAlignment="1">
      <alignment horizontal="center" vertical="center" wrapText="1"/>
      <protection/>
    </xf>
    <xf numFmtId="0" fontId="5" fillId="20" borderId="28" xfId="83" applyNumberFormat="1" applyFont="1" applyFill="1" applyBorder="1" applyAlignment="1">
      <alignment horizontal="center" vertical="center" wrapText="1"/>
      <protection/>
    </xf>
    <xf numFmtId="4" fontId="6" fillId="25" borderId="29" xfId="83" applyNumberFormat="1" applyFont="1" applyFill="1" applyBorder="1" applyAlignment="1" applyProtection="1">
      <alignment horizontal="right"/>
      <protection/>
    </xf>
    <xf numFmtId="4" fontId="6" fillId="0" borderId="30" xfId="83" applyNumberFormat="1" applyFont="1" applyFill="1" applyBorder="1" applyAlignment="1">
      <alignment horizontal="right"/>
      <protection/>
    </xf>
    <xf numFmtId="4" fontId="5" fillId="20" borderId="31" xfId="83" applyNumberFormat="1" applyFont="1" applyFill="1" applyBorder="1" applyAlignment="1">
      <alignment horizontal="right"/>
      <protection/>
    </xf>
    <xf numFmtId="49" fontId="6" fillId="0" borderId="32" xfId="83" applyNumberFormat="1" applyFont="1" applyFill="1" applyBorder="1" applyAlignment="1" applyProtection="1">
      <alignment horizontal="left" wrapText="1"/>
      <protection locked="0"/>
    </xf>
    <xf numFmtId="49" fontId="6" fillId="25" borderId="32" xfId="83" applyNumberFormat="1" applyFont="1" applyFill="1" applyBorder="1" applyAlignment="1" applyProtection="1">
      <alignment horizontal="left" wrapText="1"/>
      <protection locked="0"/>
    </xf>
    <xf numFmtId="49" fontId="6" fillId="0" borderId="33" xfId="83" applyNumberFormat="1" applyFont="1" applyFill="1" applyBorder="1" applyAlignment="1" applyProtection="1">
      <alignment horizontal="left" wrapText="1"/>
      <protection locked="0"/>
    </xf>
    <xf numFmtId="4" fontId="6" fillId="0" borderId="33" xfId="83" applyNumberFormat="1" applyFont="1" applyFill="1" applyBorder="1" applyAlignment="1" applyProtection="1">
      <alignment horizontal="right"/>
      <protection locked="0"/>
    </xf>
    <xf numFmtId="164" fontId="6" fillId="0" borderId="30" xfId="83" applyNumberFormat="1" applyFont="1" applyFill="1" applyBorder="1" applyAlignment="1" applyProtection="1">
      <alignment horizontal="right"/>
      <protection locked="0"/>
    </xf>
    <xf numFmtId="4" fontId="6" fillId="0" borderId="34" xfId="83" applyNumberFormat="1" applyFont="1" applyFill="1" applyBorder="1" applyAlignment="1">
      <alignment horizontal="right"/>
      <protection/>
    </xf>
    <xf numFmtId="4" fontId="6" fillId="0" borderId="33" xfId="83" applyNumberFormat="1" applyFont="1" applyFill="1" applyBorder="1" applyAlignment="1">
      <alignment horizontal="right"/>
      <protection/>
    </xf>
    <xf numFmtId="4" fontId="6" fillId="0" borderId="32" xfId="83" applyNumberFormat="1" applyFont="1" applyFill="1" applyBorder="1" applyAlignment="1" applyProtection="1">
      <alignment horizontal="right"/>
      <protection locked="0"/>
    </xf>
    <xf numFmtId="49" fontId="6" fillId="0" borderId="35" xfId="83" applyNumberFormat="1" applyFont="1" applyFill="1" applyBorder="1" applyAlignment="1" applyProtection="1">
      <alignment horizontal="left" wrapText="1"/>
      <protection locked="0"/>
    </xf>
    <xf numFmtId="49" fontId="6" fillId="25" borderId="35" xfId="83" applyNumberFormat="1" applyFont="1" applyFill="1" applyBorder="1" applyAlignment="1" applyProtection="1">
      <alignment horizontal="left" wrapText="1"/>
      <protection locked="0"/>
    </xf>
    <xf numFmtId="49" fontId="6" fillId="0" borderId="36" xfId="83" applyNumberFormat="1" applyFont="1" applyFill="1" applyBorder="1" applyAlignment="1" applyProtection="1">
      <alignment horizontal="left" wrapText="1"/>
      <protection locked="0"/>
    </xf>
    <xf numFmtId="4" fontId="6" fillId="0" borderId="36" xfId="83" applyNumberFormat="1" applyFont="1" applyFill="1" applyBorder="1" applyAlignment="1" applyProtection="1">
      <alignment horizontal="right"/>
      <protection locked="0"/>
    </xf>
    <xf numFmtId="4" fontId="6" fillId="0" borderId="37" xfId="83" applyNumberFormat="1" applyFont="1" applyFill="1" applyBorder="1" applyAlignment="1">
      <alignment horizontal="right"/>
      <protection/>
    </xf>
    <xf numFmtId="4" fontId="6" fillId="0" borderId="38" xfId="83" applyNumberFormat="1" applyFont="1" applyFill="1" applyBorder="1" applyAlignment="1">
      <alignment horizontal="right"/>
      <protection/>
    </xf>
    <xf numFmtId="4" fontId="6" fillId="0" borderId="36" xfId="83" applyNumberFormat="1" applyFont="1" applyFill="1" applyBorder="1" applyAlignment="1">
      <alignment horizontal="right"/>
      <protection/>
    </xf>
    <xf numFmtId="4" fontId="6" fillId="0" borderId="39" xfId="83" applyNumberFormat="1" applyFont="1" applyFill="1" applyBorder="1" applyAlignment="1" applyProtection="1">
      <alignment horizontal="right"/>
      <protection locked="0"/>
    </xf>
    <xf numFmtId="0" fontId="11" fillId="24" borderId="10" xfId="83" applyNumberFormat="1" applyFont="1" applyFill="1" applyBorder="1" applyAlignment="1">
      <alignment horizontal="left" vertical="center" wrapText="1"/>
      <protection/>
    </xf>
    <xf numFmtId="0" fontId="11" fillId="24" borderId="24" xfId="83" applyNumberFormat="1" applyFont="1" applyFill="1" applyBorder="1" applyAlignment="1">
      <alignment horizontal="left" vertical="center" wrapText="1"/>
      <protection/>
    </xf>
    <xf numFmtId="4" fontId="11" fillId="24" borderId="11" xfId="83" applyNumberFormat="1" applyFont="1" applyFill="1" applyBorder="1" applyAlignment="1">
      <alignment horizontal="right" vertical="center" wrapText="1"/>
      <protection/>
    </xf>
    <xf numFmtId="4" fontId="11" fillId="24" borderId="24" xfId="83" applyNumberFormat="1" applyFont="1" applyFill="1" applyBorder="1" applyAlignment="1">
      <alignment horizontal="left" vertical="center" wrapText="1"/>
      <protection/>
    </xf>
    <xf numFmtId="4" fontId="11" fillId="24" borderId="10" xfId="83" applyNumberFormat="1" applyFont="1" applyFill="1" applyBorder="1" applyAlignment="1">
      <alignment vertical="center" wrapText="1"/>
      <protection/>
    </xf>
    <xf numFmtId="4" fontId="11" fillId="24" borderId="11" xfId="83" applyNumberFormat="1" applyFont="1" applyFill="1" applyBorder="1" applyAlignment="1">
      <alignment vertical="center" wrapText="1"/>
      <protection/>
    </xf>
    <xf numFmtId="4" fontId="11" fillId="24" borderId="24" xfId="83" applyNumberFormat="1" applyFont="1" applyFill="1" applyBorder="1" applyAlignment="1">
      <alignment vertical="center" wrapText="1"/>
      <protection/>
    </xf>
    <xf numFmtId="4" fontId="11" fillId="24" borderId="40" xfId="83" applyNumberFormat="1" applyFont="1" applyFill="1" applyBorder="1" applyAlignment="1">
      <alignment horizontal="right" vertical="center" wrapText="1"/>
      <protection/>
    </xf>
    <xf numFmtId="0" fontId="33" fillId="0" borderId="0" xfId="83" applyFont="1" applyAlignment="1">
      <alignment/>
      <protection/>
    </xf>
    <xf numFmtId="49" fontId="5" fillId="20" borderId="11" xfId="83" applyNumberFormat="1" applyFont="1" applyFill="1" applyBorder="1" applyAlignment="1" applyProtection="1">
      <alignment horizontal="center" vertical="center" wrapText="1"/>
      <protection/>
    </xf>
    <xf numFmtId="49" fontId="5" fillId="20" borderId="24" xfId="83" applyNumberFormat="1" applyFont="1" applyFill="1" applyBorder="1" applyAlignment="1" applyProtection="1">
      <alignment horizontal="center" vertical="center" wrapText="1"/>
      <protection/>
    </xf>
    <xf numFmtId="49" fontId="5" fillId="20" borderId="25" xfId="83" applyNumberFormat="1" applyFont="1" applyFill="1" applyBorder="1" applyAlignment="1" applyProtection="1">
      <alignment horizontal="center" vertical="center" wrapText="1"/>
      <protection/>
    </xf>
    <xf numFmtId="49" fontId="5" fillId="20" borderId="26" xfId="83" applyNumberFormat="1" applyFont="1" applyFill="1" applyBorder="1" applyAlignment="1" applyProtection="1">
      <alignment horizontal="center" vertical="center" wrapText="1"/>
      <protection/>
    </xf>
    <xf numFmtId="4" fontId="5" fillId="20" borderId="33" xfId="83" applyNumberFormat="1" applyFont="1" applyFill="1" applyBorder="1" applyAlignment="1" applyProtection="1">
      <alignment horizontal="right"/>
      <protection/>
    </xf>
    <xf numFmtId="0" fontId="6" fillId="0" borderId="33" xfId="83" applyFont="1" applyFill="1" applyBorder="1" applyAlignment="1" applyProtection="1">
      <alignment horizontal="center"/>
      <protection locked="0"/>
    </xf>
    <xf numFmtId="0" fontId="6" fillId="0" borderId="29" xfId="83" applyFont="1" applyFill="1" applyBorder="1" applyAlignment="1" applyProtection="1">
      <alignment horizontal="center"/>
      <protection locked="0"/>
    </xf>
    <xf numFmtId="49" fontId="6" fillId="0" borderId="33" xfId="83" applyNumberFormat="1" applyFont="1" applyFill="1" applyBorder="1" applyAlignment="1" applyProtection="1">
      <alignment horizontal="left"/>
      <protection locked="0"/>
    </xf>
    <xf numFmtId="49" fontId="6" fillId="0" borderId="30" xfId="83" applyNumberFormat="1" applyFont="1" applyFill="1" applyBorder="1" applyAlignment="1" applyProtection="1">
      <alignment horizontal="left" wrapText="1"/>
      <protection locked="0"/>
    </xf>
    <xf numFmtId="49" fontId="6" fillId="0" borderId="29" xfId="83" applyNumberFormat="1" applyFont="1" applyFill="1" applyBorder="1" applyAlignment="1" applyProtection="1">
      <alignment horizontal="left"/>
      <protection locked="0"/>
    </xf>
    <xf numFmtId="4" fontId="6" fillId="0" borderId="33" xfId="83" applyNumberFormat="1" applyFont="1" applyFill="1" applyBorder="1" applyProtection="1">
      <alignment/>
      <protection locked="0"/>
    </xf>
    <xf numFmtId="3" fontId="6" fillId="0" borderId="29" xfId="83" applyNumberFormat="1" applyFont="1" applyFill="1" applyBorder="1" applyAlignment="1" applyProtection="1">
      <alignment horizontal="center"/>
      <protection locked="0"/>
    </xf>
    <xf numFmtId="2" fontId="6" fillId="0" borderId="33" xfId="106" applyNumberFormat="1" applyFont="1" applyFill="1" applyBorder="1" applyAlignment="1" applyProtection="1">
      <alignment/>
      <protection locked="0"/>
    </xf>
    <xf numFmtId="49" fontId="6" fillId="0" borderId="30" xfId="83" applyNumberFormat="1" applyFont="1" applyFill="1" applyBorder="1" applyAlignment="1" applyProtection="1">
      <alignment horizontal="center" wrapText="1"/>
      <protection locked="0"/>
    </xf>
    <xf numFmtId="0" fontId="6" fillId="0" borderId="36" xfId="83" applyFont="1" applyFill="1" applyBorder="1" applyAlignment="1" applyProtection="1">
      <alignment horizontal="center"/>
      <protection locked="0"/>
    </xf>
    <xf numFmtId="0" fontId="6" fillId="0" borderId="41" xfId="83" applyFont="1" applyFill="1" applyBorder="1" applyAlignment="1" applyProtection="1">
      <alignment horizontal="center"/>
      <protection locked="0"/>
    </xf>
    <xf numFmtId="49" fontId="6" fillId="0" borderId="36" xfId="83" applyNumberFormat="1" applyFont="1" applyFill="1" applyBorder="1" applyAlignment="1" applyProtection="1">
      <alignment horizontal="left"/>
      <protection locked="0"/>
    </xf>
    <xf numFmtId="49" fontId="6" fillId="0" borderId="38" xfId="83" applyNumberFormat="1" applyFont="1" applyFill="1" applyBorder="1" applyAlignment="1" applyProtection="1">
      <alignment horizontal="left" wrapText="1"/>
      <protection locked="0"/>
    </xf>
    <xf numFmtId="49" fontId="6" fillId="0" borderId="41" xfId="83" applyNumberFormat="1" applyFont="1" applyFill="1" applyBorder="1" applyAlignment="1" applyProtection="1">
      <alignment horizontal="left"/>
      <protection locked="0"/>
    </xf>
    <xf numFmtId="4" fontId="6" fillId="0" borderId="36" xfId="83" applyNumberFormat="1" applyFont="1" applyFill="1" applyBorder="1" applyProtection="1">
      <alignment/>
      <protection locked="0"/>
    </xf>
    <xf numFmtId="3" fontId="6" fillId="0" borderId="41" xfId="83" applyNumberFormat="1" applyFont="1" applyFill="1" applyBorder="1" applyAlignment="1" applyProtection="1">
      <alignment horizontal="center"/>
      <protection locked="0"/>
    </xf>
    <xf numFmtId="2" fontId="6" fillId="0" borderId="36" xfId="106" applyNumberFormat="1" applyFont="1" applyFill="1" applyBorder="1" applyAlignment="1" applyProtection="1">
      <alignment/>
      <protection locked="0"/>
    </xf>
    <xf numFmtId="4" fontId="11" fillId="24" borderId="42" xfId="83" applyNumberFormat="1" applyFont="1" applyFill="1" applyBorder="1" applyProtection="1">
      <alignment/>
      <protection/>
    </xf>
    <xf numFmtId="0" fontId="6" fillId="0" borderId="0" xfId="83" applyFont="1" applyAlignment="1">
      <alignment horizontal="left"/>
      <protection/>
    </xf>
    <xf numFmtId="0" fontId="5" fillId="20" borderId="11" xfId="83" applyFont="1" applyFill="1" applyBorder="1" applyAlignment="1">
      <alignment vertical="center"/>
      <protection/>
    </xf>
    <xf numFmtId="49" fontId="6" fillId="0" borderId="10" xfId="83" applyNumberFormat="1" applyFont="1" applyFill="1" applyBorder="1" applyAlignment="1" applyProtection="1">
      <alignment/>
      <protection locked="0"/>
    </xf>
    <xf numFmtId="49" fontId="6" fillId="0" borderId="25" xfId="83" applyNumberFormat="1" applyFont="1" applyFill="1" applyBorder="1" applyAlignment="1" applyProtection="1">
      <alignment/>
      <protection locked="0"/>
    </xf>
    <xf numFmtId="0" fontId="1" fillId="0" borderId="0" xfId="83" applyAlignment="1">
      <alignment/>
      <protection/>
    </xf>
    <xf numFmtId="0" fontId="2" fillId="0" borderId="0" xfId="83" applyFont="1" applyAlignment="1">
      <alignment horizontal="center"/>
      <protection/>
    </xf>
    <xf numFmtId="49" fontId="5" fillId="20" borderId="27" xfId="83" applyNumberFormat="1" applyFont="1" applyFill="1" applyBorder="1" applyAlignment="1" applyProtection="1">
      <alignment horizontal="center" vertical="center" wrapText="1"/>
      <protection/>
    </xf>
    <xf numFmtId="49" fontId="5" fillId="20" borderId="43" xfId="83" applyNumberFormat="1" applyFont="1" applyFill="1" applyBorder="1" applyAlignment="1" applyProtection="1">
      <alignment horizontal="center" vertical="center" wrapText="1"/>
      <protection/>
    </xf>
    <xf numFmtId="49" fontId="5" fillId="20" borderId="28" xfId="83" applyNumberFormat="1" applyFont="1" applyFill="1" applyBorder="1" applyAlignment="1" applyProtection="1">
      <alignment horizontal="center" vertical="center" wrapText="1"/>
      <protection/>
    </xf>
    <xf numFmtId="4" fontId="5" fillId="20" borderId="31" xfId="83" applyNumberFormat="1" applyFont="1" applyFill="1" applyBorder="1" applyAlignment="1" applyProtection="1">
      <alignment horizontal="center" vertical="center" wrapText="1"/>
      <protection/>
    </xf>
    <xf numFmtId="49" fontId="5" fillId="25" borderId="37" xfId="83" applyNumberFormat="1" applyFont="1" applyFill="1" applyBorder="1" applyAlignment="1" applyProtection="1">
      <alignment horizontal="center" vertical="center" wrapText="1"/>
      <protection/>
    </xf>
    <xf numFmtId="49" fontId="5" fillId="25" borderId="29" xfId="83" applyNumberFormat="1" applyFont="1" applyFill="1" applyBorder="1" applyAlignment="1" applyProtection="1">
      <alignment horizontal="center" vertical="center" wrapText="1"/>
      <protection/>
    </xf>
    <xf numFmtId="49" fontId="5" fillId="25" borderId="33" xfId="83" applyNumberFormat="1" applyFont="1" applyFill="1" applyBorder="1" applyAlignment="1" applyProtection="1">
      <alignment horizontal="center" vertical="center" wrapText="1"/>
      <protection/>
    </xf>
    <xf numFmtId="4" fontId="5" fillId="25" borderId="33" xfId="83" applyNumberFormat="1" applyFont="1" applyFill="1" applyBorder="1" applyAlignment="1" applyProtection="1">
      <alignment horizontal="center" vertical="center" wrapText="1"/>
      <protection/>
    </xf>
    <xf numFmtId="4" fontId="5" fillId="25" borderId="29" xfId="83" applyNumberFormat="1" applyFont="1" applyFill="1" applyBorder="1" applyAlignment="1" applyProtection="1">
      <alignment horizontal="center" vertical="center" wrapText="1"/>
      <protection/>
    </xf>
    <xf numFmtId="4" fontId="5" fillId="20" borderId="33" xfId="83" applyNumberFormat="1" applyFont="1" applyFill="1" applyBorder="1" applyAlignment="1" applyProtection="1">
      <alignment horizontal="center" vertical="center" wrapText="1"/>
      <protection/>
    </xf>
    <xf numFmtId="49" fontId="5" fillId="25" borderId="36" xfId="83" applyNumberFormat="1" applyFont="1" applyFill="1" applyBorder="1" applyAlignment="1" applyProtection="1">
      <alignment horizontal="center" vertical="center" wrapText="1"/>
      <protection/>
    </xf>
    <xf numFmtId="49" fontId="5" fillId="25" borderId="41" xfId="83" applyNumberFormat="1" applyFont="1" applyFill="1" applyBorder="1" applyAlignment="1" applyProtection="1">
      <alignment horizontal="center" vertical="center" wrapText="1"/>
      <protection/>
    </xf>
    <xf numFmtId="4" fontId="5" fillId="25" borderId="36" xfId="83" applyNumberFormat="1" applyFont="1" applyFill="1" applyBorder="1" applyAlignment="1" applyProtection="1">
      <alignment horizontal="center" vertical="center" wrapText="1"/>
      <protection/>
    </xf>
    <xf numFmtId="4" fontId="5" fillId="25" borderId="41" xfId="83" applyNumberFormat="1" applyFont="1" applyFill="1" applyBorder="1" applyAlignment="1" applyProtection="1">
      <alignment horizontal="center" vertical="center" wrapText="1"/>
      <protection/>
    </xf>
    <xf numFmtId="4" fontId="5" fillId="20" borderId="36" xfId="83" applyNumberFormat="1" applyFont="1" applyFill="1" applyBorder="1" applyAlignment="1" applyProtection="1">
      <alignment horizontal="center" vertical="center" wrapText="1"/>
      <protection/>
    </xf>
    <xf numFmtId="0" fontId="11" fillId="24" borderId="17" xfId="83" applyFont="1" applyFill="1" applyBorder="1" applyAlignment="1" applyProtection="1">
      <alignment horizontal="left"/>
      <protection/>
    </xf>
    <xf numFmtId="0" fontId="11" fillId="24" borderId="44" xfId="83" applyFont="1" applyFill="1" applyBorder="1" applyAlignment="1" applyProtection="1">
      <alignment horizontal="left"/>
      <protection/>
    </xf>
    <xf numFmtId="4" fontId="11" fillId="24" borderId="45" xfId="83" applyNumberFormat="1" applyFont="1" applyFill="1" applyBorder="1" applyAlignment="1" applyProtection="1">
      <alignment horizontal="center"/>
      <protection/>
    </xf>
    <xf numFmtId="0" fontId="1" fillId="0" borderId="46" xfId="83" applyBorder="1">
      <alignment/>
      <protection/>
    </xf>
    <xf numFmtId="0" fontId="5" fillId="21" borderId="11" xfId="83" applyFont="1" applyFill="1" applyBorder="1">
      <alignment/>
      <protection/>
    </xf>
    <xf numFmtId="0" fontId="6" fillId="0" borderId="11" xfId="83" applyFont="1" applyBorder="1">
      <alignment/>
      <protection/>
    </xf>
    <xf numFmtId="0" fontId="5" fillId="0" borderId="24" xfId="83" applyFont="1" applyBorder="1">
      <alignment/>
      <protection/>
    </xf>
    <xf numFmtId="0" fontId="5" fillId="0" borderId="25" xfId="83" applyFont="1" applyBorder="1">
      <alignment/>
      <protection/>
    </xf>
    <xf numFmtId="0" fontId="6" fillId="0" borderId="0" xfId="97" applyFont="1">
      <alignment/>
      <protection/>
    </xf>
    <xf numFmtId="0" fontId="3" fillId="0" borderId="0" xfId="97" applyFont="1">
      <alignment/>
      <protection/>
    </xf>
    <xf numFmtId="0" fontId="6" fillId="0" borderId="0" xfId="97" applyFont="1" applyBorder="1">
      <alignment/>
      <protection/>
    </xf>
    <xf numFmtId="0" fontId="5" fillId="0" borderId="0" xfId="97" applyFont="1" applyBorder="1" applyAlignment="1">
      <alignment horizontal="center"/>
      <protection/>
    </xf>
    <xf numFmtId="0" fontId="25" fillId="21" borderId="42" xfId="97" applyFont="1" applyFill="1" applyBorder="1" applyAlignment="1">
      <alignment horizontal="center" vertical="center" wrapText="1"/>
      <protection/>
    </xf>
    <xf numFmtId="49" fontId="6" fillId="0" borderId="33" xfId="97" applyNumberFormat="1" applyFont="1" applyBorder="1" applyAlignment="1" applyProtection="1">
      <alignment horizontal="left"/>
      <protection locked="0"/>
    </xf>
    <xf numFmtId="49" fontId="6" fillId="0" borderId="33" xfId="97" applyNumberFormat="1" applyFont="1" applyBorder="1" applyAlignment="1" applyProtection="1">
      <alignment horizontal="left" wrapText="1"/>
      <protection locked="0"/>
    </xf>
    <xf numFmtId="49" fontId="6" fillId="0" borderId="33" xfId="97" applyNumberFormat="1" applyFont="1" applyBorder="1" applyAlignment="1">
      <alignment horizontal="left" wrapText="1"/>
      <protection/>
    </xf>
    <xf numFmtId="49" fontId="6" fillId="0" borderId="13" xfId="97" applyNumberFormat="1" applyFont="1" applyBorder="1" applyAlignment="1">
      <alignment horizontal="left" wrapText="1"/>
      <protection/>
    </xf>
    <xf numFmtId="4" fontId="6" fillId="0" borderId="33" xfId="97" applyNumberFormat="1" applyFont="1" applyFill="1" applyBorder="1" applyAlignment="1">
      <alignment horizontal="right" wrapText="1"/>
      <protection/>
    </xf>
    <xf numFmtId="166" fontId="6" fillId="0" borderId="29" xfId="97" applyNumberFormat="1" applyFont="1" applyBorder="1" applyAlignment="1">
      <alignment horizontal="left" wrapText="1"/>
      <protection/>
    </xf>
    <xf numFmtId="0" fontId="6" fillId="20" borderId="33" xfId="97" applyFont="1" applyFill="1" applyBorder="1" applyAlignment="1">
      <alignment horizontal="right" wrapText="1"/>
      <protection/>
    </xf>
    <xf numFmtId="0" fontId="6" fillId="0" borderId="13" xfId="97" applyFont="1" applyBorder="1" applyAlignment="1">
      <alignment horizontal="left" wrapText="1"/>
      <protection/>
    </xf>
    <xf numFmtId="4" fontId="6" fillId="0" borderId="33" xfId="97" applyNumberFormat="1" applyFont="1" applyBorder="1" applyAlignment="1">
      <alignment horizontal="right" wrapText="1"/>
      <protection/>
    </xf>
    <xf numFmtId="167" fontId="6" fillId="0" borderId="29" xfId="97" applyNumberFormat="1" applyFont="1" applyBorder="1" applyAlignment="1">
      <alignment horizontal="left" wrapText="1"/>
      <protection/>
    </xf>
    <xf numFmtId="49" fontId="6" fillId="0" borderId="37" xfId="97" applyNumberFormat="1" applyFont="1" applyBorder="1" applyAlignment="1" applyProtection="1">
      <alignment horizontal="left"/>
      <protection locked="0"/>
    </xf>
    <xf numFmtId="49" fontId="6" fillId="0" borderId="36" xfId="97" applyNumberFormat="1" applyFont="1" applyBorder="1" applyAlignment="1" applyProtection="1">
      <alignment horizontal="left" wrapText="1"/>
      <protection locked="0"/>
    </xf>
    <xf numFmtId="49" fontId="6" fillId="0" borderId="36" xfId="97" applyNumberFormat="1" applyFont="1" applyBorder="1" applyAlignment="1">
      <alignment horizontal="left" wrapText="1"/>
      <protection/>
    </xf>
    <xf numFmtId="49" fontId="6" fillId="0" borderId="47" xfId="97" applyNumberFormat="1" applyFont="1" applyBorder="1" applyAlignment="1">
      <alignment horizontal="left" wrapText="1"/>
      <protection/>
    </xf>
    <xf numFmtId="4" fontId="6" fillId="0" borderId="36" xfId="97" applyNumberFormat="1" applyFont="1" applyFill="1" applyBorder="1" applyAlignment="1">
      <alignment horizontal="right" wrapText="1"/>
      <protection/>
    </xf>
    <xf numFmtId="166" fontId="6" fillId="0" borderId="41" xfId="97" applyNumberFormat="1" applyFont="1" applyBorder="1" applyAlignment="1">
      <alignment horizontal="left" wrapText="1"/>
      <protection/>
    </xf>
    <xf numFmtId="0" fontId="6" fillId="20" borderId="36" xfId="97" applyFont="1" applyFill="1" applyBorder="1" applyAlignment="1">
      <alignment horizontal="right" wrapText="1"/>
      <protection/>
    </xf>
    <xf numFmtId="4" fontId="11" fillId="24" borderId="11" xfId="97" applyNumberFormat="1" applyFont="1" applyFill="1" applyBorder="1" applyAlignment="1">
      <alignment horizontal="right" vertical="center" wrapText="1"/>
      <protection/>
    </xf>
    <xf numFmtId="4" fontId="11" fillId="24" borderId="27" xfId="97" applyNumberFormat="1" applyFont="1" applyFill="1" applyBorder="1" applyAlignment="1">
      <alignment horizontal="right" vertical="center" wrapText="1"/>
      <protection/>
    </xf>
    <xf numFmtId="0" fontId="6" fillId="0" borderId="0" xfId="97" applyFont="1" applyAlignment="1">
      <alignment horizontal="center"/>
      <protection/>
    </xf>
    <xf numFmtId="0" fontId="6" fillId="0" borderId="0" xfId="97" applyFont="1" applyAlignment="1">
      <alignment horizontal="right"/>
      <protection/>
    </xf>
    <xf numFmtId="0" fontId="3" fillId="0" borderId="0" xfId="97" applyFont="1" applyAlignment="1">
      <alignment horizontal="right"/>
      <protection/>
    </xf>
    <xf numFmtId="0" fontId="10" fillId="0" borderId="0" xfId="97" applyFont="1" applyFill="1" applyBorder="1" applyAlignment="1">
      <alignment horizontal="center" wrapText="1"/>
      <protection/>
    </xf>
    <xf numFmtId="4" fontId="5" fillId="0" borderId="0" xfId="97" applyNumberFormat="1" applyFont="1" applyFill="1" applyBorder="1" applyAlignment="1">
      <alignment horizontal="right" wrapText="1"/>
      <protection/>
    </xf>
    <xf numFmtId="0" fontId="27" fillId="0" borderId="0" xfId="97" applyNumberFormat="1" applyFont="1" applyFill="1" applyBorder="1" applyAlignment="1">
      <alignment horizontal="left" vertical="center" wrapText="1"/>
      <protection/>
    </xf>
    <xf numFmtId="0" fontId="14" fillId="0" borderId="0" xfId="97" applyFont="1">
      <alignment/>
      <protection/>
    </xf>
    <xf numFmtId="0" fontId="28" fillId="0" borderId="0" xfId="97" applyFont="1">
      <alignment/>
      <protection/>
    </xf>
    <xf numFmtId="49" fontId="5" fillId="20" borderId="11" xfId="97" applyNumberFormat="1" applyFont="1" applyFill="1" applyBorder="1" applyAlignment="1">
      <alignment vertical="center"/>
      <protection/>
    </xf>
    <xf numFmtId="49" fontId="6" fillId="0" borderId="11" xfId="97" applyNumberFormat="1" applyFont="1" applyBorder="1" applyAlignment="1" applyProtection="1">
      <alignment horizontal="left" vertical="center"/>
      <protection locked="0"/>
    </xf>
    <xf numFmtId="49" fontId="6" fillId="0" borderId="0" xfId="97" applyNumberFormat="1" applyFont="1" applyBorder="1" applyAlignment="1" applyProtection="1">
      <alignment horizontal="left" vertical="center"/>
      <protection locked="0"/>
    </xf>
    <xf numFmtId="0" fontId="6" fillId="0" borderId="0" xfId="97" applyFont="1" applyAlignment="1">
      <alignment vertical="center"/>
      <protection/>
    </xf>
    <xf numFmtId="0" fontId="5" fillId="20" borderId="10" xfId="97" applyFont="1" applyFill="1" applyBorder="1" applyAlignment="1">
      <alignment vertical="center"/>
      <protection/>
    </xf>
    <xf numFmtId="0" fontId="10" fillId="20" borderId="24" xfId="97" applyFont="1" applyFill="1" applyBorder="1" applyAlignment="1">
      <alignment vertical="center"/>
      <protection/>
    </xf>
    <xf numFmtId="0" fontId="29" fillId="0" borderId="0" xfId="97" applyFont="1">
      <alignment/>
      <protection/>
    </xf>
    <xf numFmtId="0" fontId="18" fillId="21" borderId="11" xfId="97" applyFont="1" applyFill="1" applyBorder="1">
      <alignment/>
      <protection/>
    </xf>
    <xf numFmtId="0" fontId="29" fillId="0" borderId="25" xfId="97" applyFont="1" applyBorder="1">
      <alignment/>
      <protection/>
    </xf>
    <xf numFmtId="0" fontId="37" fillId="0" borderId="0" xfId="97" applyFont="1">
      <alignment/>
      <protection/>
    </xf>
    <xf numFmtId="43" fontId="3" fillId="0" borderId="0" xfId="97" applyNumberFormat="1" applyFont="1">
      <alignment/>
      <protection/>
    </xf>
    <xf numFmtId="0" fontId="6" fillId="0" borderId="0" xfId="97" applyFont="1" applyAlignment="1">
      <alignment horizontal="center" vertical="center"/>
      <protection/>
    </xf>
    <xf numFmtId="43" fontId="6" fillId="0" borderId="0" xfId="97" applyNumberFormat="1" applyFont="1" applyAlignment="1">
      <alignment horizontal="center" vertical="center"/>
      <protection/>
    </xf>
    <xf numFmtId="0" fontId="38" fillId="0" borderId="0" xfId="97" applyFont="1" applyAlignment="1">
      <alignment vertical="center"/>
      <protection/>
    </xf>
    <xf numFmtId="43" fontId="38" fillId="0" borderId="0" xfId="97" applyNumberFormat="1" applyFont="1" applyAlignment="1">
      <alignment horizontal="center" vertical="center"/>
      <protection/>
    </xf>
    <xf numFmtId="0" fontId="14" fillId="0" borderId="0" xfId="97" applyFont="1" applyAlignment="1">
      <alignment horizontal="left" vertical="center"/>
      <protection/>
    </xf>
    <xf numFmtId="49" fontId="6" fillId="21" borderId="25" xfId="97" applyNumberFormat="1" applyFont="1" applyFill="1" applyBorder="1" applyAlignment="1">
      <alignment vertical="center"/>
      <protection/>
    </xf>
    <xf numFmtId="49" fontId="6" fillId="21" borderId="10" xfId="97" applyNumberFormat="1" applyFont="1" applyFill="1" applyBorder="1" applyAlignment="1">
      <alignment vertical="center"/>
      <protection/>
    </xf>
    <xf numFmtId="43" fontId="6" fillId="0" borderId="11" xfId="97" applyNumberFormat="1" applyFont="1" applyBorder="1" applyAlignment="1" applyProtection="1">
      <alignment horizontal="left" vertical="center"/>
      <protection locked="0"/>
    </xf>
    <xf numFmtId="49" fontId="6" fillId="21" borderId="10" xfId="97" applyNumberFormat="1" applyFont="1" applyFill="1" applyBorder="1" applyAlignment="1">
      <alignment horizontal="left" vertical="center"/>
      <protection/>
    </xf>
    <xf numFmtId="0" fontId="3" fillId="0" borderId="0" xfId="97" applyFont="1" applyAlignment="1">
      <alignment vertical="center"/>
      <protection/>
    </xf>
    <xf numFmtId="0" fontId="6" fillId="0" borderId="0" xfId="97" applyFont="1" applyBorder="1" applyAlignment="1">
      <alignment horizontal="left" vertical="center" indent="1"/>
      <protection/>
    </xf>
    <xf numFmtId="0" fontId="3" fillId="20" borderId="36" xfId="97" applyFont="1" applyFill="1" applyBorder="1">
      <alignment/>
      <protection/>
    </xf>
    <xf numFmtId="49" fontId="38" fillId="20" borderId="36" xfId="97" applyNumberFormat="1" applyFont="1" applyFill="1" applyBorder="1" applyAlignment="1" applyProtection="1">
      <alignment horizontal="center" vertical="center" wrapText="1"/>
      <protection/>
    </xf>
    <xf numFmtId="4" fontId="6" fillId="20" borderId="36" xfId="97" applyNumberFormat="1" applyFont="1" applyFill="1" applyBorder="1" applyAlignment="1" applyProtection="1">
      <alignment horizontal="center" vertical="center"/>
      <protection/>
    </xf>
    <xf numFmtId="43" fontId="6" fillId="20" borderId="36" xfId="97" applyNumberFormat="1" applyFont="1" applyFill="1" applyBorder="1" applyAlignment="1" applyProtection="1">
      <alignment horizontal="center" vertical="center"/>
      <protection/>
    </xf>
    <xf numFmtId="49" fontId="5" fillId="20" borderId="36" xfId="97" applyNumberFormat="1" applyFont="1" applyFill="1" applyBorder="1" applyAlignment="1">
      <alignment horizontal="left" vertical="center"/>
      <protection/>
    </xf>
    <xf numFmtId="0" fontId="3" fillId="20" borderId="33" xfId="97" applyFont="1" applyFill="1" applyBorder="1">
      <alignment/>
      <protection/>
    </xf>
    <xf numFmtId="4" fontId="6" fillId="21" borderId="33" xfId="97" applyNumberFormat="1" applyFont="1" applyFill="1" applyBorder="1" applyAlignment="1" applyProtection="1">
      <alignment horizontal="center" vertical="center"/>
      <protection/>
    </xf>
    <xf numFmtId="49" fontId="6" fillId="21" borderId="33" xfId="97" applyNumberFormat="1" applyFont="1" applyFill="1" applyBorder="1" applyAlignment="1">
      <alignment horizontal="left" vertical="center"/>
      <protection/>
    </xf>
    <xf numFmtId="0" fontId="3" fillId="20" borderId="37" xfId="97" applyFont="1" applyFill="1" applyBorder="1">
      <alignment/>
      <protection/>
    </xf>
    <xf numFmtId="49" fontId="38" fillId="21" borderId="37" xfId="97" applyNumberFormat="1" applyFont="1" applyFill="1" applyBorder="1" applyAlignment="1" applyProtection="1">
      <alignment horizontal="center" vertical="center" wrapText="1"/>
      <protection/>
    </xf>
    <xf numFmtId="4" fontId="6" fillId="21" borderId="33" xfId="97" applyNumberFormat="1" applyFont="1" applyFill="1" applyBorder="1" applyAlignment="1" applyProtection="1">
      <alignment horizontal="center" vertical="center"/>
      <protection/>
    </xf>
    <xf numFmtId="4" fontId="6" fillId="21" borderId="37" xfId="97" applyNumberFormat="1" applyFont="1" applyFill="1" applyBorder="1" applyAlignment="1" applyProtection="1">
      <alignment horizontal="center" vertical="center"/>
      <protection/>
    </xf>
    <xf numFmtId="49" fontId="6" fillId="21" borderId="37" xfId="97" applyNumberFormat="1" applyFont="1" applyFill="1" applyBorder="1" applyAlignment="1">
      <alignment horizontal="left" vertical="center"/>
      <protection/>
    </xf>
    <xf numFmtId="49" fontId="38" fillId="21" borderId="33" xfId="97" applyNumberFormat="1" applyFont="1" applyFill="1" applyBorder="1" applyAlignment="1" applyProtection="1">
      <alignment horizontal="center" vertical="center" wrapText="1"/>
      <protection/>
    </xf>
    <xf numFmtId="49" fontId="6" fillId="25" borderId="33" xfId="97" applyNumberFormat="1" applyFont="1" applyFill="1" applyBorder="1" applyAlignment="1">
      <alignment horizontal="left" vertical="center"/>
      <protection/>
    </xf>
    <xf numFmtId="4" fontId="6" fillId="21" borderId="33" xfId="97" applyNumberFormat="1" applyFont="1" applyFill="1" applyBorder="1" applyAlignment="1">
      <alignment horizontal="center" vertical="center"/>
      <protection/>
    </xf>
    <xf numFmtId="168" fontId="6" fillId="21" borderId="33" xfId="97" applyNumberFormat="1" applyFont="1" applyFill="1" applyBorder="1" applyAlignment="1" applyProtection="1">
      <alignment horizontal="center" vertical="center"/>
      <protection/>
    </xf>
    <xf numFmtId="4" fontId="6" fillId="25" borderId="33" xfId="97" applyNumberFormat="1" applyFont="1" applyFill="1" applyBorder="1" applyAlignment="1" applyProtection="1">
      <alignment horizontal="center" vertical="center"/>
      <protection/>
    </xf>
    <xf numFmtId="49" fontId="6" fillId="0" borderId="33" xfId="97" applyNumberFormat="1" applyFont="1" applyFill="1" applyBorder="1" applyAlignment="1">
      <alignment horizontal="left" vertical="center"/>
      <protection/>
    </xf>
    <xf numFmtId="4" fontId="6" fillId="20" borderId="33" xfId="97" applyNumberFormat="1" applyFont="1" applyFill="1" applyBorder="1" applyAlignment="1">
      <alignment horizontal="center" vertical="center"/>
      <protection/>
    </xf>
    <xf numFmtId="4" fontId="6" fillId="0" borderId="33" xfId="97" applyNumberFormat="1" applyFont="1" applyFill="1" applyBorder="1" applyAlignment="1" applyProtection="1">
      <alignment horizontal="center" vertical="center"/>
      <protection locked="0"/>
    </xf>
    <xf numFmtId="49" fontId="6" fillId="0" borderId="33" xfId="97" applyNumberFormat="1" applyFont="1" applyFill="1" applyBorder="1" applyAlignment="1">
      <alignment horizontal="left" vertical="center" indent="1"/>
      <protection/>
    </xf>
    <xf numFmtId="4" fontId="6" fillId="20" borderId="33" xfId="97" applyNumberFormat="1" applyFont="1" applyFill="1" applyBorder="1" applyAlignment="1" applyProtection="1">
      <alignment horizontal="center" vertical="center"/>
      <protection locked="0"/>
    </xf>
    <xf numFmtId="49" fontId="6" fillId="0" borderId="33" xfId="97" applyNumberFormat="1" applyFont="1" applyFill="1" applyBorder="1" applyAlignment="1">
      <alignment horizontal="left" vertical="center" indent="2"/>
      <protection/>
    </xf>
    <xf numFmtId="4" fontId="6" fillId="21" borderId="31" xfId="97" applyNumberFormat="1" applyFont="1" applyFill="1" applyBorder="1" applyAlignment="1">
      <alignment horizontal="center" vertical="center"/>
      <protection/>
    </xf>
    <xf numFmtId="49" fontId="6" fillId="21" borderId="31" xfId="97" applyNumberFormat="1" applyFont="1" applyFill="1" applyBorder="1" applyAlignment="1">
      <alignment horizontal="left" vertical="center"/>
      <protection/>
    </xf>
    <xf numFmtId="49" fontId="5" fillId="20" borderId="11" xfId="97" applyNumberFormat="1" applyFont="1" applyFill="1" applyBorder="1" applyAlignment="1">
      <alignment horizontal="left" vertical="center"/>
      <protection/>
    </xf>
    <xf numFmtId="49" fontId="5" fillId="20" borderId="48" xfId="97" applyNumberFormat="1" applyFont="1" applyFill="1" applyBorder="1" applyAlignment="1">
      <alignment horizontal="left" vertical="center"/>
      <protection/>
    </xf>
    <xf numFmtId="0" fontId="1" fillId="0" borderId="0" xfId="97">
      <alignment/>
      <protection/>
    </xf>
    <xf numFmtId="0" fontId="1" fillId="0" borderId="0" xfId="97" applyAlignment="1">
      <alignment horizontal="center" vertical="center"/>
      <protection/>
    </xf>
    <xf numFmtId="0" fontId="1" fillId="0" borderId="0" xfId="97" applyAlignment="1">
      <alignment vertical="center"/>
      <protection/>
    </xf>
    <xf numFmtId="0" fontId="1" fillId="0" borderId="0" xfId="97" applyFont="1" applyAlignment="1">
      <alignment vertical="center"/>
      <protection/>
    </xf>
    <xf numFmtId="0" fontId="3" fillId="0" borderId="0" xfId="97" applyFont="1" applyAlignment="1">
      <alignment horizontal="center" vertical="center"/>
      <protection/>
    </xf>
    <xf numFmtId="0" fontId="6" fillId="21" borderId="36" xfId="97" applyFont="1" applyFill="1" applyBorder="1" applyAlignment="1" applyProtection="1">
      <alignment horizontal="center" vertical="center"/>
      <protection/>
    </xf>
    <xf numFmtId="4" fontId="6" fillId="21" borderId="36" xfId="97" applyNumberFormat="1" applyFont="1" applyFill="1" applyBorder="1" applyAlignment="1" applyProtection="1">
      <alignment horizontal="center" vertical="center"/>
      <protection/>
    </xf>
    <xf numFmtId="3" fontId="6" fillId="21" borderId="36" xfId="97" applyNumberFormat="1" applyFont="1" applyFill="1" applyBorder="1" applyAlignment="1" applyProtection="1">
      <alignment horizontal="center" vertical="center"/>
      <protection/>
    </xf>
    <xf numFmtId="4" fontId="6" fillId="21" borderId="36" xfId="97" applyNumberFormat="1" applyFont="1" applyFill="1" applyBorder="1" applyAlignment="1">
      <alignment horizontal="left" vertical="center"/>
      <protection/>
    </xf>
    <xf numFmtId="3" fontId="6" fillId="21" borderId="36" xfId="97" applyNumberFormat="1" applyFont="1" applyFill="1" applyBorder="1" applyAlignment="1">
      <alignment horizontal="left" vertical="center"/>
      <protection/>
    </xf>
    <xf numFmtId="49" fontId="6" fillId="21" borderId="36" xfId="97" applyNumberFormat="1" applyFont="1" applyFill="1" applyBorder="1" applyAlignment="1">
      <alignment horizontal="left" vertical="center"/>
      <protection/>
    </xf>
    <xf numFmtId="0" fontId="6" fillId="21" borderId="33" xfId="97" applyFont="1" applyFill="1" applyBorder="1" applyAlignment="1" applyProtection="1">
      <alignment horizontal="center" vertical="center"/>
      <protection/>
    </xf>
    <xf numFmtId="4" fontId="6" fillId="21" borderId="33" xfId="97" applyNumberFormat="1" applyFont="1" applyFill="1" applyBorder="1" applyAlignment="1" applyProtection="1">
      <alignment vertical="center"/>
      <protection/>
    </xf>
    <xf numFmtId="3" fontId="6" fillId="21" borderId="33" xfId="97" applyNumberFormat="1" applyFont="1" applyFill="1" applyBorder="1" applyAlignment="1" applyProtection="1">
      <alignment vertical="center"/>
      <protection/>
    </xf>
    <xf numFmtId="4" fontId="6" fillId="21" borderId="33" xfId="97" applyNumberFormat="1" applyFont="1" applyFill="1" applyBorder="1" applyAlignment="1">
      <alignment horizontal="left" vertical="center"/>
      <protection/>
    </xf>
    <xf numFmtId="3" fontId="6" fillId="21" borderId="33" xfId="97" applyNumberFormat="1" applyFont="1" applyFill="1" applyBorder="1" applyAlignment="1">
      <alignment horizontal="left" vertical="center"/>
      <protection/>
    </xf>
    <xf numFmtId="4" fontId="6" fillId="21" borderId="33" xfId="97" applyNumberFormat="1" applyFont="1" applyFill="1" applyBorder="1" applyAlignment="1" applyProtection="1">
      <alignment vertical="center"/>
      <protection/>
    </xf>
    <xf numFmtId="3" fontId="6" fillId="21" borderId="33" xfId="97" applyNumberFormat="1" applyFont="1" applyFill="1" applyBorder="1" applyAlignment="1" applyProtection="1">
      <alignment vertical="center"/>
      <protection/>
    </xf>
    <xf numFmtId="4" fontId="6" fillId="25" borderId="33" xfId="97" applyNumberFormat="1" applyFont="1" applyFill="1" applyBorder="1" applyAlignment="1" applyProtection="1">
      <alignment vertical="center"/>
      <protection/>
    </xf>
    <xf numFmtId="4" fontId="6" fillId="21" borderId="33" xfId="97" applyNumberFormat="1" applyFont="1" applyFill="1" applyBorder="1" applyAlignment="1">
      <alignment horizontal="left" vertical="center"/>
      <protection/>
    </xf>
    <xf numFmtId="3" fontId="6" fillId="21" borderId="33" xfId="97" applyNumberFormat="1" applyFont="1" applyFill="1" applyBorder="1" applyAlignment="1">
      <alignment horizontal="left" vertical="center"/>
      <protection/>
    </xf>
    <xf numFmtId="0" fontId="6" fillId="21" borderId="33" xfId="97" applyFont="1" applyFill="1" applyBorder="1" applyAlignment="1" applyProtection="1">
      <alignment horizontal="center" vertical="center"/>
      <protection/>
    </xf>
    <xf numFmtId="3" fontId="6" fillId="21" borderId="33" xfId="97" applyNumberFormat="1" applyFont="1" applyFill="1" applyBorder="1" applyAlignment="1" applyProtection="1">
      <alignment horizontal="center" vertical="center"/>
      <protection/>
    </xf>
    <xf numFmtId="4" fontId="6" fillId="21" borderId="33" xfId="97" applyNumberFormat="1" applyFont="1" applyFill="1" applyBorder="1" applyAlignment="1">
      <alignment horizontal="center" vertical="center"/>
      <protection/>
    </xf>
    <xf numFmtId="3" fontId="6" fillId="20" borderId="34" xfId="97" applyNumberFormat="1" applyFont="1" applyFill="1" applyBorder="1" applyAlignment="1">
      <alignment horizontal="center" vertical="center"/>
      <protection/>
    </xf>
    <xf numFmtId="3" fontId="6" fillId="0" borderId="33" xfId="97" applyNumberFormat="1" applyFont="1" applyFill="1" applyBorder="1" applyAlignment="1" applyProtection="1">
      <alignment horizontal="center" vertical="center"/>
      <protection locked="0"/>
    </xf>
    <xf numFmtId="4" fontId="6" fillId="0" borderId="33" xfId="97" applyNumberFormat="1" applyFont="1" applyFill="1" applyBorder="1" applyAlignment="1">
      <alignment horizontal="left" vertical="center" indent="1"/>
      <protection/>
    </xf>
    <xf numFmtId="3" fontId="6" fillId="0" borderId="33" xfId="97" applyNumberFormat="1" applyFont="1" applyFill="1" applyBorder="1" applyAlignment="1">
      <alignment horizontal="left" vertical="center" indent="1"/>
      <protection/>
    </xf>
    <xf numFmtId="4" fontId="6" fillId="0" borderId="33" xfId="97" applyNumberFormat="1" applyFont="1" applyFill="1" applyBorder="1" applyAlignment="1">
      <alignment horizontal="left" vertical="center"/>
      <protection/>
    </xf>
    <xf numFmtId="3" fontId="6" fillId="0" borderId="33" xfId="97" applyNumberFormat="1" applyFont="1" applyFill="1" applyBorder="1" applyAlignment="1">
      <alignment horizontal="left" vertical="center"/>
      <protection/>
    </xf>
    <xf numFmtId="3" fontId="6" fillId="21" borderId="33" xfId="97" applyNumberFormat="1" applyFont="1" applyFill="1" applyBorder="1" applyAlignment="1">
      <alignment horizontal="center" vertical="center"/>
      <protection/>
    </xf>
    <xf numFmtId="3" fontId="6" fillId="20" borderId="33" xfId="97" applyNumberFormat="1" applyFont="1" applyFill="1" applyBorder="1" applyAlignment="1" applyProtection="1">
      <alignment horizontal="center" vertical="center"/>
      <protection locked="0"/>
    </xf>
    <xf numFmtId="3" fontId="6" fillId="20" borderId="33" xfId="97" applyNumberFormat="1" applyFont="1" applyFill="1" applyBorder="1" applyAlignment="1">
      <alignment horizontal="center" vertical="center"/>
      <protection/>
    </xf>
    <xf numFmtId="4" fontId="6" fillId="0" borderId="33" xfId="97" applyNumberFormat="1" applyFont="1" applyFill="1" applyBorder="1" applyAlignment="1">
      <alignment horizontal="left" vertical="center" indent="2"/>
      <protection/>
    </xf>
    <xf numFmtId="3" fontId="6" fillId="0" borderId="33" xfId="97" applyNumberFormat="1" applyFont="1" applyFill="1" applyBorder="1" applyAlignment="1">
      <alignment horizontal="left" vertical="center" indent="2"/>
      <protection/>
    </xf>
    <xf numFmtId="4" fontId="6" fillId="20" borderId="37" xfId="97" applyNumberFormat="1" applyFont="1" applyFill="1" applyBorder="1" applyAlignment="1" applyProtection="1">
      <alignment horizontal="center" vertical="center"/>
      <protection locked="0"/>
    </xf>
    <xf numFmtId="3" fontId="6" fillId="20" borderId="37" xfId="97" applyNumberFormat="1" applyFont="1" applyFill="1" applyBorder="1" applyAlignment="1" applyProtection="1">
      <alignment horizontal="center" vertical="center"/>
      <protection locked="0"/>
    </xf>
    <xf numFmtId="3" fontId="6" fillId="21" borderId="31" xfId="97" applyNumberFormat="1" applyFont="1" applyFill="1" applyBorder="1" applyAlignment="1">
      <alignment horizontal="center" vertical="center"/>
      <protection/>
    </xf>
    <xf numFmtId="4" fontId="6" fillId="21" borderId="31" xfId="97" applyNumberFormat="1" applyFont="1" applyFill="1" applyBorder="1" applyAlignment="1">
      <alignment horizontal="left" vertical="center"/>
      <protection/>
    </xf>
    <xf numFmtId="3" fontId="6" fillId="21" borderId="31" xfId="97" applyNumberFormat="1" applyFont="1" applyFill="1" applyBorder="1" applyAlignment="1">
      <alignment horizontal="left" vertical="center"/>
      <protection/>
    </xf>
    <xf numFmtId="49" fontId="5" fillId="20" borderId="11" xfId="97" applyNumberFormat="1" applyFont="1" applyFill="1" applyBorder="1" applyAlignment="1">
      <alignment horizontal="center" vertical="center" wrapText="1"/>
      <protection/>
    </xf>
    <xf numFmtId="49" fontId="5" fillId="20" borderId="27" xfId="97" applyNumberFormat="1" applyFont="1" applyFill="1" applyBorder="1" applyAlignment="1">
      <alignment horizontal="center" vertical="center" wrapText="1"/>
      <protection/>
    </xf>
    <xf numFmtId="49" fontId="5" fillId="20" borderId="26" xfId="97" applyNumberFormat="1" applyFont="1" applyFill="1" applyBorder="1" applyAlignment="1">
      <alignment horizontal="center" vertical="center" wrapText="1"/>
      <protection/>
    </xf>
    <xf numFmtId="49" fontId="5" fillId="20" borderId="10" xfId="97" applyNumberFormat="1" applyFont="1" applyFill="1" applyBorder="1" applyAlignment="1">
      <alignment horizontal="center" vertical="center" wrapText="1"/>
      <protection/>
    </xf>
    <xf numFmtId="49" fontId="5" fillId="20" borderId="42" xfId="97" applyNumberFormat="1" applyFont="1" applyFill="1" applyBorder="1" applyAlignment="1">
      <alignment horizontal="left" vertical="center"/>
      <protection/>
    </xf>
    <xf numFmtId="49" fontId="5" fillId="20" borderId="11" xfId="97" applyNumberFormat="1" applyFont="1" applyFill="1" applyBorder="1" applyAlignment="1">
      <alignment horizontal="left" vertical="center"/>
      <protection/>
    </xf>
    <xf numFmtId="0" fontId="12" fillId="0" borderId="0" xfId="97" applyFont="1" applyAlignment="1">
      <alignment vertical="center"/>
      <protection/>
    </xf>
    <xf numFmtId="0" fontId="4" fillId="0" borderId="0" xfId="97" applyFont="1" applyAlignment="1">
      <alignment vertical="center"/>
      <protection/>
    </xf>
    <xf numFmtId="0" fontId="2" fillId="0" borderId="0" xfId="97" applyFont="1" applyAlignment="1">
      <alignment vertical="center"/>
      <protection/>
    </xf>
    <xf numFmtId="0" fontId="5" fillId="20" borderId="11" xfId="83" applyFont="1" applyFill="1" applyBorder="1" applyAlignment="1">
      <alignment/>
      <protection/>
    </xf>
    <xf numFmtId="49" fontId="38" fillId="0" borderId="34" xfId="97" applyNumberFormat="1" applyFont="1" applyFill="1" applyBorder="1" applyAlignment="1">
      <alignment horizontal="center" vertical="center" wrapText="1"/>
      <protection/>
    </xf>
    <xf numFmtId="49" fontId="38" fillId="0" borderId="33" xfId="97" applyNumberFormat="1" applyFont="1" applyFill="1" applyBorder="1" applyAlignment="1" applyProtection="1">
      <alignment horizontal="center" vertical="center" wrapText="1"/>
      <protection locked="0"/>
    </xf>
    <xf numFmtId="49" fontId="38" fillId="0" borderId="33" xfId="97" applyNumberFormat="1" applyFont="1" applyFill="1" applyBorder="1" applyAlignment="1">
      <alignment horizontal="center" vertical="center" wrapText="1"/>
      <protection/>
    </xf>
    <xf numFmtId="0" fontId="1" fillId="0" borderId="0" xfId="97" applyBorder="1" applyAlignment="1">
      <alignment horizontal="center"/>
      <protection/>
    </xf>
    <xf numFmtId="2" fontId="5" fillId="21" borderId="10" xfId="97" applyNumberFormat="1" applyFont="1" applyFill="1" applyBorder="1" applyAlignment="1">
      <alignment vertical="center" wrapText="1"/>
      <protection/>
    </xf>
    <xf numFmtId="2" fontId="5" fillId="21" borderId="24" xfId="97" applyNumberFormat="1" applyFont="1" applyFill="1" applyBorder="1" applyAlignment="1">
      <alignment vertical="center" wrapText="1"/>
      <protection/>
    </xf>
    <xf numFmtId="2" fontId="5" fillId="21" borderId="25" xfId="97" applyNumberFormat="1" applyFont="1" applyFill="1" applyBorder="1" applyAlignment="1">
      <alignment vertical="center" wrapText="1"/>
      <protection/>
    </xf>
    <xf numFmtId="0" fontId="3" fillId="0" borderId="0" xfId="98" applyFont="1" applyAlignment="1">
      <alignment horizontal="left"/>
      <protection/>
    </xf>
    <xf numFmtId="49" fontId="6" fillId="21" borderId="10" xfId="98" applyNumberFormat="1" applyFont="1" applyFill="1" applyBorder="1" applyAlignment="1">
      <alignment horizontal="left" vertical="center"/>
      <protection/>
    </xf>
    <xf numFmtId="43" fontId="6" fillId="0" borderId="11" xfId="98" applyNumberFormat="1" applyFont="1" applyBorder="1" applyAlignment="1" applyProtection="1">
      <alignment horizontal="left" vertical="center"/>
      <protection locked="0"/>
    </xf>
    <xf numFmtId="0" fontId="6" fillId="0" borderId="0" xfId="98" applyFont="1" applyAlignment="1">
      <alignment horizontal="center" vertical="center"/>
      <protection/>
    </xf>
    <xf numFmtId="0" fontId="3" fillId="0" borderId="0" xfId="98" applyFont="1">
      <alignment/>
      <protection/>
    </xf>
    <xf numFmtId="9" fontId="6" fillId="20" borderId="33" xfId="105" applyFont="1" applyFill="1" applyBorder="1" applyAlignment="1">
      <alignment horizontal="center" vertical="center"/>
    </xf>
    <xf numFmtId="9" fontId="6" fillId="21" borderId="33" xfId="105" applyFont="1" applyFill="1" applyBorder="1" applyAlignment="1" applyProtection="1">
      <alignment horizontal="center" vertical="center"/>
      <protection/>
    </xf>
    <xf numFmtId="9" fontId="6" fillId="21" borderId="33" xfId="105" applyFont="1" applyFill="1" applyBorder="1" applyAlignment="1" applyProtection="1">
      <alignment horizontal="center" vertical="center"/>
      <protection/>
    </xf>
    <xf numFmtId="9" fontId="6" fillId="21" borderId="33" xfId="105" applyFont="1" applyFill="1" applyBorder="1" applyAlignment="1">
      <alignment horizontal="center" vertical="center"/>
    </xf>
    <xf numFmtId="9" fontId="6" fillId="20" borderId="36" xfId="105" applyFont="1" applyFill="1" applyBorder="1" applyAlignment="1" applyProtection="1">
      <alignment horizontal="center" vertical="center"/>
      <protection/>
    </xf>
    <xf numFmtId="9" fontId="6" fillId="26" borderId="31" xfId="105" applyFont="1" applyFill="1" applyBorder="1" applyAlignment="1">
      <alignment horizontal="center" vertical="center"/>
    </xf>
    <xf numFmtId="9" fontId="6" fillId="21" borderId="33" xfId="105" applyFont="1" applyFill="1" applyBorder="1" applyAlignment="1">
      <alignment horizontal="center" vertical="center"/>
    </xf>
    <xf numFmtId="9" fontId="6" fillId="26" borderId="33" xfId="105" applyFont="1" applyFill="1" applyBorder="1" applyAlignment="1">
      <alignment horizontal="center" vertical="center"/>
    </xf>
    <xf numFmtId="9" fontId="6" fillId="21" borderId="31" xfId="105" applyFont="1" applyFill="1" applyBorder="1" applyAlignment="1">
      <alignment horizontal="center" vertical="center"/>
    </xf>
    <xf numFmtId="0" fontId="60" fillId="0" borderId="0" xfId="100" applyFont="1">
      <alignment/>
      <protection/>
    </xf>
    <xf numFmtId="0" fontId="1" fillId="0" borderId="0" xfId="100">
      <alignment/>
      <protection/>
    </xf>
    <xf numFmtId="4" fontId="1" fillId="0" borderId="0" xfId="100" applyNumberFormat="1">
      <alignment/>
      <protection/>
    </xf>
    <xf numFmtId="0" fontId="61" fillId="0" borderId="0" xfId="100" applyFont="1" applyAlignment="1">
      <alignment horizontal="left"/>
      <protection/>
    </xf>
    <xf numFmtId="0" fontId="13" fillId="0" borderId="0" xfId="100" applyFont="1" applyBorder="1" applyAlignment="1">
      <alignment horizontal="left"/>
      <protection/>
    </xf>
    <xf numFmtId="0" fontId="13" fillId="0" borderId="0" xfId="100" applyFont="1" applyBorder="1" applyAlignment="1">
      <alignment/>
      <protection/>
    </xf>
    <xf numFmtId="0" fontId="13" fillId="0" borderId="0" xfId="100" applyFont="1">
      <alignment/>
      <protection/>
    </xf>
    <xf numFmtId="14" fontId="13" fillId="0" borderId="0" xfId="100" applyNumberFormat="1" applyFont="1" applyBorder="1" applyAlignment="1">
      <alignment/>
      <protection/>
    </xf>
    <xf numFmtId="4" fontId="13" fillId="0" borderId="0" xfId="100" applyNumberFormat="1" applyFont="1" applyBorder="1" applyAlignment="1">
      <alignment/>
      <protection/>
    </xf>
    <xf numFmtId="4" fontId="61" fillId="20" borderId="49" xfId="100" applyNumberFormat="1" applyFont="1" applyFill="1" applyBorder="1" applyAlignment="1">
      <alignment horizontal="center" wrapText="1"/>
      <protection/>
    </xf>
    <xf numFmtId="0" fontId="61" fillId="20" borderId="50" xfId="100" applyFont="1" applyFill="1" applyBorder="1" applyAlignment="1">
      <alignment horizontal="center" wrapText="1"/>
      <protection/>
    </xf>
    <xf numFmtId="4" fontId="61" fillId="20" borderId="51" xfId="100" applyNumberFormat="1" applyFont="1" applyFill="1" applyBorder="1" applyAlignment="1">
      <alignment horizontal="center" wrapText="1"/>
      <protection/>
    </xf>
    <xf numFmtId="4" fontId="61" fillId="20" borderId="52" xfId="100" applyNumberFormat="1" applyFont="1" applyFill="1" applyBorder="1" applyAlignment="1">
      <alignment horizontal="center" wrapText="1"/>
      <protection/>
    </xf>
    <xf numFmtId="0" fontId="1" fillId="0" borderId="0" xfId="100" applyAlignment="1">
      <alignment wrapText="1"/>
      <protection/>
    </xf>
    <xf numFmtId="0" fontId="13" fillId="0" borderId="12" xfId="100" applyFont="1" applyBorder="1" applyAlignment="1">
      <alignment horizontal="center"/>
      <protection/>
    </xf>
    <xf numFmtId="0" fontId="13" fillId="0" borderId="53" xfId="100" applyFont="1" applyBorder="1" applyAlignment="1">
      <alignment horizontal="center"/>
      <protection/>
    </xf>
    <xf numFmtId="4" fontId="13" fillId="0" borderId="54" xfId="100" applyNumberFormat="1" applyFont="1" applyBorder="1">
      <alignment/>
      <protection/>
    </xf>
    <xf numFmtId="183" fontId="13" fillId="0" borderId="55" xfId="100" applyNumberFormat="1" applyFont="1" applyBorder="1">
      <alignment/>
      <protection/>
    </xf>
    <xf numFmtId="4" fontId="13" fillId="0" borderId="56" xfId="100" applyNumberFormat="1" applyFont="1" applyBorder="1">
      <alignment/>
      <protection/>
    </xf>
    <xf numFmtId="183" fontId="13" fillId="0" borderId="56" xfId="100" applyNumberFormat="1" applyFont="1" applyBorder="1">
      <alignment/>
      <protection/>
    </xf>
    <xf numFmtId="0" fontId="1" fillId="0" borderId="54" xfId="100" applyBorder="1">
      <alignment/>
      <protection/>
    </xf>
    <xf numFmtId="0" fontId="13" fillId="0" borderId="13" xfId="100" applyFont="1" applyBorder="1" applyAlignment="1">
      <alignment horizontal="center"/>
      <protection/>
    </xf>
    <xf numFmtId="14" fontId="13" fillId="0" borderId="57" xfId="100" applyNumberFormat="1" applyFont="1" applyBorder="1">
      <alignment/>
      <protection/>
    </xf>
    <xf numFmtId="183" fontId="13" fillId="0" borderId="13" xfId="100" applyNumberFormat="1" applyFont="1" applyBorder="1">
      <alignment/>
      <protection/>
    </xf>
    <xf numFmtId="4" fontId="13" fillId="0" borderId="22" xfId="100" applyNumberFormat="1" applyFont="1" applyBorder="1">
      <alignment/>
      <protection/>
    </xf>
    <xf numFmtId="4" fontId="13" fillId="0" borderId="15" xfId="100" applyNumberFormat="1" applyFont="1" applyBorder="1">
      <alignment/>
      <protection/>
    </xf>
    <xf numFmtId="183" fontId="13" fillId="0" borderId="15" xfId="100" applyNumberFormat="1" applyFont="1" applyBorder="1">
      <alignment/>
      <protection/>
    </xf>
    <xf numFmtId="0" fontId="1" fillId="0" borderId="22" xfId="100" applyBorder="1">
      <alignment/>
      <protection/>
    </xf>
    <xf numFmtId="183" fontId="32" fillId="20" borderId="58" xfId="100" applyNumberFormat="1" applyFont="1" applyFill="1" applyBorder="1">
      <alignment/>
      <protection/>
    </xf>
    <xf numFmtId="4" fontId="32" fillId="20" borderId="11" xfId="100" applyNumberFormat="1" applyFont="1" applyFill="1" applyBorder="1">
      <alignment/>
      <protection/>
    </xf>
    <xf numFmtId="183" fontId="32" fillId="20" borderId="59" xfId="100" applyNumberFormat="1" applyFont="1" applyFill="1" applyBorder="1">
      <alignment/>
      <protection/>
    </xf>
    <xf numFmtId="4" fontId="32" fillId="20" borderId="60" xfId="100" applyNumberFormat="1" applyFont="1" applyFill="1" applyBorder="1">
      <alignment/>
      <protection/>
    </xf>
    <xf numFmtId="0" fontId="32" fillId="20" borderId="11" xfId="100" applyFont="1" applyFill="1" applyBorder="1">
      <alignment/>
      <protection/>
    </xf>
    <xf numFmtId="0" fontId="13" fillId="0" borderId="0" xfId="100" applyFont="1" applyFill="1" applyBorder="1">
      <alignment/>
      <protection/>
    </xf>
    <xf numFmtId="0" fontId="62" fillId="0" borderId="0" xfId="100" applyFont="1" applyBorder="1" applyAlignment="1">
      <alignment horizontal="center"/>
      <protection/>
    </xf>
    <xf numFmtId="4" fontId="62" fillId="0" borderId="0" xfId="100" applyNumberFormat="1" applyFont="1" applyBorder="1" applyAlignment="1">
      <alignment horizontal="center"/>
      <protection/>
    </xf>
    <xf numFmtId="4" fontId="1" fillId="0" borderId="0" xfId="100" applyNumberFormat="1" applyBorder="1" applyAlignment="1">
      <alignment/>
      <protection/>
    </xf>
    <xf numFmtId="4" fontId="35" fillId="0" borderId="0" xfId="100" applyNumberFormat="1" applyFont="1" applyFill="1">
      <alignment/>
      <protection/>
    </xf>
    <xf numFmtId="0" fontId="63" fillId="0" borderId="0" xfId="100" applyFont="1">
      <alignment/>
      <protection/>
    </xf>
    <xf numFmtId="0" fontId="65" fillId="0" borderId="61" xfId="83" applyFont="1" applyFill="1" applyBorder="1" applyAlignment="1">
      <alignment horizontal="center" vertical="center"/>
      <protection/>
    </xf>
    <xf numFmtId="0" fontId="5" fillId="20" borderId="0" xfId="97" applyNumberFormat="1" applyFont="1" applyFill="1" applyBorder="1" applyAlignment="1">
      <alignment horizontal="center" vertical="center" wrapText="1"/>
      <protection/>
    </xf>
    <xf numFmtId="0" fontId="19" fillId="24" borderId="10" xfId="97" applyFont="1" applyFill="1" applyBorder="1" applyAlignment="1">
      <alignment horizontal="center" vertical="center" wrapText="1"/>
      <protection/>
    </xf>
    <xf numFmtId="0" fontId="19" fillId="24" borderId="24" xfId="97" applyFont="1" applyFill="1" applyBorder="1" applyAlignment="1">
      <alignment horizontal="center" vertical="center" wrapText="1"/>
      <protection/>
    </xf>
    <xf numFmtId="0" fontId="19" fillId="24" borderId="25" xfId="97" applyFont="1" applyFill="1" applyBorder="1" applyAlignment="1">
      <alignment horizontal="center" vertical="center" wrapText="1"/>
      <protection/>
    </xf>
    <xf numFmtId="2" fontId="5" fillId="21" borderId="43" xfId="97" applyNumberFormat="1" applyFont="1" applyFill="1" applyBorder="1" applyAlignment="1">
      <alignment horizontal="center" vertical="center" wrapText="1"/>
      <protection/>
    </xf>
    <xf numFmtId="2" fontId="5" fillId="21" borderId="0" xfId="97" applyNumberFormat="1" applyFont="1" applyFill="1" applyBorder="1" applyAlignment="1">
      <alignment horizontal="center" vertical="center" wrapText="1"/>
      <protection/>
    </xf>
    <xf numFmtId="2" fontId="5" fillId="21" borderId="62" xfId="97" applyNumberFormat="1" applyFont="1" applyFill="1" applyBorder="1" applyAlignment="1">
      <alignment horizontal="center" vertical="center" wrapText="1"/>
      <protection/>
    </xf>
    <xf numFmtId="2" fontId="5" fillId="21" borderId="16" xfId="97" applyNumberFormat="1" applyFont="1" applyFill="1" applyBorder="1" applyAlignment="1">
      <alignment horizontal="center" vertical="center" wrapText="1"/>
      <protection/>
    </xf>
    <xf numFmtId="2" fontId="5" fillId="21" borderId="17" xfId="97" applyNumberFormat="1" applyFont="1" applyFill="1" applyBorder="1" applyAlignment="1">
      <alignment horizontal="center" vertical="center" wrapText="1"/>
      <protection/>
    </xf>
    <xf numFmtId="2" fontId="5" fillId="21" borderId="40" xfId="97" applyNumberFormat="1" applyFont="1" applyFill="1" applyBorder="1" applyAlignment="1">
      <alignment horizontal="center" vertical="center" wrapText="1"/>
      <protection/>
    </xf>
    <xf numFmtId="2" fontId="5" fillId="21" borderId="10" xfId="97" applyNumberFormat="1" applyFont="1" applyFill="1" applyBorder="1" applyAlignment="1">
      <alignment horizontal="center" vertical="center" wrapText="1"/>
      <protection/>
    </xf>
    <xf numFmtId="2" fontId="5" fillId="21" borderId="24" xfId="97" applyNumberFormat="1" applyFont="1" applyFill="1" applyBorder="1" applyAlignment="1">
      <alignment horizontal="center" vertical="center" wrapText="1"/>
      <protection/>
    </xf>
    <xf numFmtId="2" fontId="5" fillId="21" borderId="25" xfId="97" applyNumberFormat="1" applyFont="1" applyFill="1" applyBorder="1" applyAlignment="1">
      <alignment horizontal="center" vertical="center" wrapText="1"/>
      <protection/>
    </xf>
    <xf numFmtId="0" fontId="10" fillId="25" borderId="10" xfId="97" applyFont="1" applyFill="1" applyBorder="1" applyAlignment="1">
      <alignment horizontal="center" vertical="center"/>
      <protection/>
    </xf>
    <xf numFmtId="0" fontId="10" fillId="25" borderId="24" xfId="97" applyFont="1" applyFill="1" applyBorder="1" applyAlignment="1">
      <alignment horizontal="center" vertical="center"/>
      <protection/>
    </xf>
    <xf numFmtId="49" fontId="65" fillId="0" borderId="11" xfId="83" applyNumberFormat="1" applyFont="1" applyFill="1" applyBorder="1" applyAlignment="1" applyProtection="1">
      <alignment horizontal="left" wrapText="1"/>
      <protection locked="0"/>
    </xf>
    <xf numFmtId="49" fontId="65" fillId="0" borderId="28" xfId="83" applyNumberFormat="1" applyFont="1" applyFill="1" applyBorder="1" applyAlignment="1" applyProtection="1">
      <alignment horizontal="left" wrapText="1"/>
      <protection locked="0"/>
    </xf>
    <xf numFmtId="0" fontId="65" fillId="0" borderId="25" xfId="83" applyNumberFormat="1" applyFont="1" applyFill="1" applyBorder="1" applyAlignment="1" applyProtection="1">
      <alignment horizontal="left" wrapText="1"/>
      <protection locked="0"/>
    </xf>
    <xf numFmtId="49" fontId="65" fillId="0" borderId="62" xfId="83" applyNumberFormat="1" applyFont="1" applyFill="1" applyBorder="1" applyAlignment="1" applyProtection="1">
      <alignment horizontal="left" wrapText="1"/>
      <protection locked="0"/>
    </xf>
    <xf numFmtId="0" fontId="65" fillId="0" borderId="11" xfId="83" applyFont="1" applyBorder="1" applyAlignment="1">
      <alignment horizontal="left" wrapText="1"/>
      <protection/>
    </xf>
    <xf numFmtId="0" fontId="65" fillId="0" borderId="56" xfId="83" applyNumberFormat="1" applyFont="1" applyFill="1" applyBorder="1" applyAlignment="1" applyProtection="1">
      <alignment horizontal="left" vertical="center" wrapText="1"/>
      <protection locked="0"/>
    </xf>
    <xf numFmtId="49" fontId="65" fillId="0" borderId="63" xfId="83" applyNumberFormat="1" applyFont="1" applyFill="1" applyBorder="1" applyAlignment="1" applyProtection="1">
      <alignment horizontal="left" wrapText="1"/>
      <protection locked="0"/>
    </xf>
    <xf numFmtId="4" fontId="65" fillId="20" borderId="31" xfId="83" applyNumberFormat="1" applyFont="1" applyFill="1" applyBorder="1" applyAlignment="1">
      <alignment horizontal="right"/>
      <protection/>
    </xf>
    <xf numFmtId="49" fontId="65" fillId="25" borderId="63" xfId="83" applyNumberFormat="1" applyFont="1" applyFill="1" applyBorder="1" applyAlignment="1" applyProtection="1">
      <alignment horizontal="left" wrapText="1"/>
      <protection locked="0"/>
    </xf>
    <xf numFmtId="49" fontId="65" fillId="0" borderId="31" xfId="83" applyNumberFormat="1" applyFont="1" applyFill="1" applyBorder="1" applyAlignment="1" applyProtection="1">
      <alignment horizontal="left" wrapText="1"/>
      <protection locked="0"/>
    </xf>
    <xf numFmtId="4" fontId="65" fillId="0" borderId="31" xfId="83" applyNumberFormat="1" applyFont="1" applyFill="1" applyBorder="1" applyAlignment="1" applyProtection="1">
      <alignment horizontal="right"/>
      <protection locked="0"/>
    </xf>
    <xf numFmtId="164" fontId="65" fillId="0" borderId="64" xfId="83" applyNumberFormat="1" applyFont="1" applyFill="1" applyBorder="1" applyAlignment="1" applyProtection="1">
      <alignment horizontal="right"/>
      <protection locked="0"/>
    </xf>
    <xf numFmtId="4" fontId="65" fillId="25" borderId="29" xfId="83" applyNumberFormat="1" applyFont="1" applyFill="1" applyBorder="1" applyAlignment="1" applyProtection="1">
      <alignment horizontal="right"/>
      <protection/>
    </xf>
    <xf numFmtId="4" fontId="65" fillId="0" borderId="31" xfId="83" applyNumberFormat="1" applyFont="1" applyFill="1" applyBorder="1" applyAlignment="1">
      <alignment horizontal="right" wrapText="1"/>
      <protection/>
    </xf>
    <xf numFmtId="4" fontId="65" fillId="0" borderId="30" xfId="83" applyNumberFormat="1" applyFont="1" applyFill="1" applyBorder="1" applyAlignment="1">
      <alignment horizontal="right" wrapText="1"/>
      <protection/>
    </xf>
    <xf numFmtId="4" fontId="65" fillId="0" borderId="63" xfId="83" applyNumberFormat="1" applyFont="1" applyFill="1" applyBorder="1" applyAlignment="1" applyProtection="1">
      <alignment horizontal="right" wrapText="1"/>
      <protection locked="0"/>
    </xf>
    <xf numFmtId="49" fontId="65" fillId="25" borderId="65" xfId="0" applyNumberFormat="1" applyFont="1" applyFill="1" applyBorder="1" applyAlignment="1" applyProtection="1">
      <alignment horizontal="center" vertical="center" wrapText="1"/>
      <protection/>
    </xf>
    <xf numFmtId="49" fontId="65" fillId="25" borderId="55" xfId="0" applyNumberFormat="1" applyFont="1" applyFill="1" applyBorder="1" applyAlignment="1" applyProtection="1">
      <alignment horizontal="center" vertical="center" wrapText="1"/>
      <protection/>
    </xf>
    <xf numFmtId="49" fontId="65" fillId="25" borderId="66" xfId="0" applyNumberFormat="1" applyFont="1" applyFill="1" applyBorder="1" applyAlignment="1" applyProtection="1">
      <alignment horizontal="center" vertical="center" wrapText="1"/>
      <protection/>
    </xf>
    <xf numFmtId="49" fontId="65" fillId="25" borderId="56" xfId="0" applyNumberFormat="1" applyFont="1" applyFill="1" applyBorder="1" applyAlignment="1" applyProtection="1">
      <alignment horizontal="center" vertical="center" wrapText="1"/>
      <protection/>
    </xf>
    <xf numFmtId="49" fontId="6" fillId="17" borderId="33" xfId="97" applyNumberFormat="1" applyFont="1" applyFill="1" applyBorder="1" applyAlignment="1">
      <alignment horizontal="left" vertical="center"/>
      <protection/>
    </xf>
    <xf numFmtId="49" fontId="65" fillId="0" borderId="67" xfId="97" applyNumberFormat="1" applyFont="1" applyFill="1" applyBorder="1" applyAlignment="1">
      <alignment horizontal="center" vertical="center" wrapText="1"/>
      <protection/>
    </xf>
    <xf numFmtId="43" fontId="65" fillId="0" borderId="67" xfId="97" applyNumberFormat="1" applyFont="1" applyFill="1" applyBorder="1" applyAlignment="1">
      <alignment horizontal="center" vertical="center" wrapText="1"/>
      <protection/>
    </xf>
    <xf numFmtId="0" fontId="68" fillId="0" borderId="68" xfId="97" applyFont="1" applyFill="1" applyBorder="1" applyAlignment="1">
      <alignment horizontal="center" vertical="center" wrapText="1"/>
      <protection/>
    </xf>
    <xf numFmtId="49" fontId="65" fillId="0" borderId="67" xfId="97" applyNumberFormat="1" applyFont="1" applyFill="1" applyBorder="1" applyAlignment="1">
      <alignment horizontal="left" vertical="center" wrapText="1"/>
      <protection/>
    </xf>
    <xf numFmtId="0" fontId="1" fillId="0" borderId="0" xfId="101">
      <alignment/>
      <protection/>
    </xf>
    <xf numFmtId="0" fontId="5" fillId="20" borderId="10" xfId="101" applyFont="1" applyFill="1" applyBorder="1" applyAlignment="1">
      <alignment horizontal="left"/>
      <protection/>
    </xf>
    <xf numFmtId="0" fontId="5" fillId="20" borderId="24" xfId="101" applyFont="1" applyFill="1" applyBorder="1" applyAlignment="1">
      <alignment horizontal="left"/>
      <protection/>
    </xf>
    <xf numFmtId="0" fontId="70" fillId="26" borderId="69" xfId="101" applyNumberFormat="1" applyFont="1" applyFill="1" applyBorder="1" applyAlignment="1">
      <alignment horizontal="center" vertical="center" wrapText="1"/>
      <protection/>
    </xf>
    <xf numFmtId="0" fontId="71" fillId="26" borderId="70" xfId="101" applyNumberFormat="1" applyFont="1" applyFill="1" applyBorder="1" applyAlignment="1">
      <alignment horizontal="center" vertical="center" wrapText="1"/>
      <protection/>
    </xf>
    <xf numFmtId="0" fontId="71" fillId="26" borderId="71" xfId="101" applyNumberFormat="1" applyFont="1" applyFill="1" applyBorder="1" applyAlignment="1">
      <alignment horizontal="center" vertical="center" wrapText="1"/>
      <protection/>
    </xf>
    <xf numFmtId="0" fontId="71" fillId="26" borderId="72" xfId="101" applyNumberFormat="1" applyFont="1" applyFill="1" applyBorder="1" applyAlignment="1">
      <alignment horizontal="center" vertical="center" wrapText="1"/>
      <protection/>
    </xf>
    <xf numFmtId="0" fontId="71" fillId="26" borderId="25" xfId="101" applyNumberFormat="1" applyFont="1" applyFill="1" applyBorder="1" applyAlignment="1">
      <alignment horizontal="center" vertical="center" wrapText="1"/>
      <protection/>
    </xf>
    <xf numFmtId="0" fontId="73" fillId="25" borderId="63" xfId="101" applyFont="1" applyFill="1" applyBorder="1" applyAlignment="1">
      <alignment horizontal="center" vertical="center"/>
      <protection/>
    </xf>
    <xf numFmtId="0" fontId="73" fillId="25" borderId="73" xfId="101" applyFont="1" applyFill="1" applyBorder="1" applyAlignment="1" applyProtection="1">
      <alignment vertical="center" wrapText="1"/>
      <protection locked="0"/>
    </xf>
    <xf numFmtId="180" fontId="1" fillId="25" borderId="74" xfId="101" applyNumberFormat="1" applyFill="1" applyBorder="1" applyAlignment="1" applyProtection="1">
      <alignment horizontal="right" vertical="center"/>
      <protection locked="0"/>
    </xf>
    <xf numFmtId="49" fontId="1" fillId="25" borderId="75" xfId="101" applyNumberFormat="1" applyFill="1" applyBorder="1" applyAlignment="1" applyProtection="1">
      <alignment horizontal="center" vertical="center" wrapText="1"/>
      <protection locked="0"/>
    </xf>
    <xf numFmtId="0" fontId="1" fillId="25" borderId="75" xfId="101" applyFill="1" applyBorder="1" applyAlignment="1" applyProtection="1">
      <alignment horizontal="right" vertical="center"/>
      <protection locked="0"/>
    </xf>
    <xf numFmtId="3" fontId="1" fillId="25" borderId="75" xfId="101" applyNumberFormat="1" applyFill="1" applyBorder="1" applyAlignment="1" applyProtection="1">
      <alignment horizontal="right" vertical="center"/>
      <protection locked="0"/>
    </xf>
    <xf numFmtId="3" fontId="1" fillId="25" borderId="75" xfId="101" applyNumberFormat="1" applyFill="1" applyBorder="1" applyAlignment="1">
      <alignment horizontal="right" vertical="center"/>
      <protection/>
    </xf>
    <xf numFmtId="4" fontId="1" fillId="21" borderId="75" xfId="101" applyNumberFormat="1" applyFill="1" applyBorder="1" applyAlignment="1">
      <alignment horizontal="right" vertical="center"/>
      <protection/>
    </xf>
    <xf numFmtId="4" fontId="1" fillId="0" borderId="75" xfId="101" applyNumberFormat="1" applyFill="1" applyBorder="1" applyAlignment="1" applyProtection="1">
      <alignment horizontal="right" vertical="center"/>
      <protection/>
    </xf>
    <xf numFmtId="3" fontId="71" fillId="21" borderId="74" xfId="101" applyNumberFormat="1" applyFont="1" applyFill="1" applyBorder="1" applyAlignment="1">
      <alignment horizontal="right" vertical="center"/>
      <protection/>
    </xf>
    <xf numFmtId="0" fontId="73" fillId="25" borderId="19" xfId="101" applyFont="1" applyFill="1" applyBorder="1" applyAlignment="1">
      <alignment horizontal="center" vertical="center"/>
      <protection/>
    </xf>
    <xf numFmtId="17" fontId="1" fillId="25" borderId="74" xfId="101" applyNumberFormat="1" applyFill="1" applyBorder="1" applyAlignment="1" applyProtection="1">
      <alignment horizontal="right" vertical="center"/>
      <protection locked="0"/>
    </xf>
    <xf numFmtId="49" fontId="1" fillId="25" borderId="15" xfId="101" applyNumberFormat="1" applyFill="1" applyBorder="1" applyAlignment="1" applyProtection="1">
      <alignment horizontal="center" vertical="center" wrapText="1"/>
      <protection locked="0"/>
    </xf>
    <xf numFmtId="0" fontId="1" fillId="25" borderId="15" xfId="101" applyFill="1" applyBorder="1" applyAlignment="1" applyProtection="1">
      <alignment horizontal="right" vertical="center"/>
      <protection locked="0"/>
    </xf>
    <xf numFmtId="3" fontId="1" fillId="25" borderId="15" xfId="101" applyNumberFormat="1" applyFill="1" applyBorder="1" applyAlignment="1" applyProtection="1">
      <alignment horizontal="right" vertical="center"/>
      <protection locked="0"/>
    </xf>
    <xf numFmtId="3" fontId="1" fillId="25" borderId="15" xfId="101" applyNumberFormat="1" applyFill="1" applyBorder="1" applyAlignment="1">
      <alignment horizontal="right" vertical="center"/>
      <protection/>
    </xf>
    <xf numFmtId="4" fontId="1" fillId="21" borderId="15" xfId="101" applyNumberFormat="1" applyFill="1" applyBorder="1" applyAlignment="1">
      <alignment horizontal="right" vertical="center"/>
      <protection/>
    </xf>
    <xf numFmtId="4" fontId="1" fillId="0" borderId="15" xfId="101" applyNumberFormat="1" applyFill="1" applyBorder="1" applyAlignment="1" applyProtection="1">
      <alignment horizontal="right" vertical="center"/>
      <protection/>
    </xf>
    <xf numFmtId="3" fontId="71" fillId="21" borderId="15" xfId="101" applyNumberFormat="1" applyFont="1" applyFill="1" applyBorder="1" applyAlignment="1">
      <alignment horizontal="right" vertical="center"/>
      <protection/>
    </xf>
    <xf numFmtId="0" fontId="1" fillId="25" borderId="32" xfId="101" applyFill="1" applyBorder="1" applyAlignment="1">
      <alignment horizontal="center" vertical="center"/>
      <protection/>
    </xf>
    <xf numFmtId="0" fontId="1" fillId="25" borderId="13" xfId="101" applyFill="1" applyBorder="1" applyAlignment="1" applyProtection="1">
      <alignment vertical="center" wrapText="1"/>
      <protection locked="0"/>
    </xf>
    <xf numFmtId="17" fontId="1" fillId="25" borderId="15" xfId="101" applyNumberFormat="1" applyFill="1" applyBorder="1" applyAlignment="1" applyProtection="1">
      <alignment horizontal="right" vertical="center"/>
      <protection locked="0"/>
    </xf>
    <xf numFmtId="0" fontId="1" fillId="25" borderId="76" xfId="101" applyFill="1" applyBorder="1" applyAlignment="1" applyProtection="1">
      <alignment vertical="center" wrapText="1"/>
      <protection locked="0"/>
    </xf>
    <xf numFmtId="17" fontId="1" fillId="25" borderId="77" xfId="101" applyNumberFormat="1" applyFill="1" applyBorder="1" applyAlignment="1" applyProtection="1">
      <alignment horizontal="right" vertical="center"/>
      <protection locked="0"/>
    </xf>
    <xf numFmtId="0" fontId="1" fillId="25" borderId="35" xfId="101" applyFill="1" applyBorder="1" applyAlignment="1">
      <alignment horizontal="center" vertical="center"/>
      <protection/>
    </xf>
    <xf numFmtId="3" fontId="71" fillId="21" borderId="77" xfId="101" applyNumberFormat="1" applyFont="1" applyFill="1" applyBorder="1" applyAlignment="1">
      <alignment horizontal="right" vertical="center"/>
      <protection/>
    </xf>
    <xf numFmtId="3" fontId="34" fillId="24" borderId="25" xfId="101" applyNumberFormat="1" applyFont="1" applyFill="1" applyBorder="1" applyAlignment="1">
      <alignment vertical="center"/>
      <protection/>
    </xf>
    <xf numFmtId="0" fontId="35" fillId="0" borderId="0" xfId="101" applyFont="1">
      <alignment/>
      <protection/>
    </xf>
    <xf numFmtId="0" fontId="6" fillId="0" borderId="0" xfId="101" applyFont="1">
      <alignment/>
      <protection/>
    </xf>
    <xf numFmtId="0" fontId="6" fillId="0" borderId="0" xfId="101" applyFont="1" applyBorder="1">
      <alignment/>
      <protection/>
    </xf>
    <xf numFmtId="0" fontId="5" fillId="20" borderId="11" xfId="101" applyFont="1" applyFill="1" applyBorder="1">
      <alignment/>
      <protection/>
    </xf>
    <xf numFmtId="0" fontId="6" fillId="0" borderId="11" xfId="101" applyFont="1" applyFill="1" applyBorder="1" applyAlignment="1">
      <alignment horizontal="left"/>
      <protection/>
    </xf>
    <xf numFmtId="0" fontId="6" fillId="0" borderId="0" xfId="101" applyFont="1" applyAlignment="1">
      <alignment vertical="center"/>
      <protection/>
    </xf>
    <xf numFmtId="0" fontId="1" fillId="0" borderId="0" xfId="101" applyFont="1">
      <alignment/>
      <protection/>
    </xf>
    <xf numFmtId="183" fontId="79" fillId="0" borderId="13" xfId="100" applyNumberFormat="1" applyFont="1" applyBorder="1">
      <alignment/>
      <protection/>
    </xf>
    <xf numFmtId="183" fontId="66" fillId="0" borderId="13" xfId="100" applyNumberFormat="1" applyFont="1" applyBorder="1">
      <alignment/>
      <protection/>
    </xf>
    <xf numFmtId="183" fontId="81" fillId="0" borderId="12" xfId="100" applyNumberFormat="1" applyFont="1" applyFill="1" applyBorder="1">
      <alignment/>
      <protection/>
    </xf>
    <xf numFmtId="4" fontId="14" fillId="0" borderId="33" xfId="0" applyNumberFormat="1" applyFont="1" applyBorder="1" applyAlignment="1">
      <alignment horizontal="right" wrapText="1"/>
    </xf>
    <xf numFmtId="49" fontId="14" fillId="0" borderId="33" xfId="0" applyNumberFormat="1" applyFont="1" applyBorder="1" applyAlignment="1">
      <alignment wrapText="1"/>
    </xf>
    <xf numFmtId="49" fontId="65" fillId="0" borderId="31" xfId="0" applyNumberFormat="1" applyFont="1" applyBorder="1" applyAlignment="1" applyProtection="1">
      <alignment horizontal="right"/>
      <protection locked="0"/>
    </xf>
    <xf numFmtId="49" fontId="65" fillId="0" borderId="31" xfId="0" applyNumberFormat="1" applyFont="1" applyBorder="1" applyAlignment="1" applyProtection="1">
      <alignment horizontal="left" wrapText="1"/>
      <protection locked="0"/>
    </xf>
    <xf numFmtId="49" fontId="65" fillId="0" borderId="31" xfId="0" applyNumberFormat="1" applyFont="1" applyBorder="1" applyAlignment="1">
      <alignment wrapText="1"/>
    </xf>
    <xf numFmtId="49" fontId="65" fillId="0" borderId="12" xfId="0" applyNumberFormat="1" applyFont="1" applyBorder="1" applyAlignment="1">
      <alignment horizontal="center" vertical="center" wrapText="1"/>
    </xf>
    <xf numFmtId="4" fontId="65" fillId="0" borderId="31" xfId="0" applyNumberFormat="1" applyFont="1" applyFill="1" applyBorder="1" applyAlignment="1">
      <alignment horizontal="right" wrapText="1"/>
    </xf>
    <xf numFmtId="49" fontId="65" fillId="0" borderId="33" xfId="0" applyNumberFormat="1" applyFont="1" applyBorder="1" applyAlignment="1" applyProtection="1">
      <alignment horizontal="right"/>
      <protection locked="0"/>
    </xf>
    <xf numFmtId="49" fontId="65" fillId="0" borderId="33" xfId="0" applyNumberFormat="1" applyFont="1" applyBorder="1" applyAlignment="1">
      <alignment wrapText="1"/>
    </xf>
    <xf numFmtId="49" fontId="65" fillId="0" borderId="13" xfId="0" applyNumberFormat="1" applyFont="1" applyBorder="1" applyAlignment="1">
      <alignment horizontal="center" vertical="center" wrapText="1"/>
    </xf>
    <xf numFmtId="4" fontId="65" fillId="0" borderId="33" xfId="0" applyNumberFormat="1" applyFont="1" applyFill="1" applyBorder="1" applyAlignment="1">
      <alignment horizontal="right" wrapText="1"/>
    </xf>
    <xf numFmtId="49" fontId="65" fillId="0" borderId="33" xfId="0" applyNumberFormat="1" applyFont="1" applyBorder="1" applyAlignment="1" applyProtection="1">
      <alignment horizontal="left" wrapText="1"/>
      <protection locked="0"/>
    </xf>
    <xf numFmtId="49" fontId="65" fillId="0" borderId="13" xfId="0" applyNumberFormat="1" applyFont="1" applyBorder="1" applyAlignment="1">
      <alignment wrapText="1"/>
    </xf>
    <xf numFmtId="0" fontId="65" fillId="0" borderId="13" xfId="0" applyFont="1" applyBorder="1" applyAlignment="1">
      <alignment wrapText="1"/>
    </xf>
    <xf numFmtId="4" fontId="65" fillId="0" borderId="33" xfId="0" applyNumberFormat="1" applyFont="1" applyBorder="1" applyAlignment="1">
      <alignment horizontal="right" wrapText="1"/>
    </xf>
    <xf numFmtId="4" fontId="65" fillId="0" borderId="11" xfId="97" applyNumberFormat="1" applyFont="1" applyBorder="1" applyAlignment="1">
      <alignment horizontal="right"/>
      <protection/>
    </xf>
    <xf numFmtId="4" fontId="65" fillId="0" borderId="11" xfId="97" applyNumberFormat="1" applyFont="1" applyFill="1" applyBorder="1" applyAlignment="1">
      <alignment horizontal="right"/>
      <protection/>
    </xf>
    <xf numFmtId="4" fontId="65" fillId="20" borderId="26" xfId="97" applyNumberFormat="1" applyFont="1" applyFill="1" applyBorder="1" applyAlignment="1">
      <alignment horizontal="right" vertical="center" wrapText="1"/>
      <protection/>
    </xf>
    <xf numFmtId="4" fontId="65" fillId="20" borderId="10" xfId="97" applyNumberFormat="1" applyFont="1" applyFill="1" applyBorder="1" applyAlignment="1">
      <alignment horizontal="right" vertical="center" wrapText="1"/>
      <protection/>
    </xf>
    <xf numFmtId="4" fontId="65" fillId="21" borderId="24" xfId="97" applyNumberFormat="1" applyFont="1" applyFill="1" applyBorder="1" applyAlignment="1">
      <alignment horizontal="right" vertical="center" wrapText="1"/>
      <protection/>
    </xf>
    <xf numFmtId="2" fontId="65" fillId="0" borderId="24" xfId="97" applyNumberFormat="1" applyFont="1" applyFill="1" applyBorder="1" applyAlignment="1">
      <alignment horizontal="right" vertical="center" wrapText="1"/>
      <protection/>
    </xf>
    <xf numFmtId="4" fontId="65" fillId="20" borderId="11" xfId="97" applyNumberFormat="1" applyFont="1" applyFill="1" applyBorder="1" applyAlignment="1">
      <alignment horizontal="right" wrapText="1"/>
      <protection/>
    </xf>
    <xf numFmtId="4" fontId="65" fillId="20" borderId="42" xfId="97" applyNumberFormat="1" applyFont="1" applyFill="1" applyBorder="1" applyAlignment="1">
      <alignment horizontal="right" wrapText="1"/>
      <protection/>
    </xf>
    <xf numFmtId="49" fontId="84" fillId="0" borderId="11" xfId="83" applyNumberFormat="1" applyFont="1" applyBorder="1" applyAlignment="1" applyProtection="1">
      <alignment horizontal="left" wrapText="1"/>
      <protection locked="0"/>
    </xf>
    <xf numFmtId="0" fontId="84" fillId="0" borderId="0" xfId="83" applyFont="1" applyBorder="1" applyAlignment="1">
      <alignment horizontal="center" vertical="center"/>
      <protection/>
    </xf>
    <xf numFmtId="49" fontId="84" fillId="0" borderId="11" xfId="83" applyNumberFormat="1" applyFont="1" applyBorder="1" applyAlignment="1" applyProtection="1">
      <alignment horizontal="left" vertical="center"/>
      <protection locked="0"/>
    </xf>
    <xf numFmtId="0" fontId="85" fillId="0" borderId="0" xfId="83" applyFont="1" applyAlignment="1">
      <alignment vertical="center"/>
      <protection/>
    </xf>
    <xf numFmtId="0" fontId="65" fillId="0" borderId="31" xfId="0" applyFont="1" applyFill="1" applyBorder="1" applyAlignment="1" applyProtection="1">
      <alignment horizontal="center" vertical="center"/>
      <protection locked="0"/>
    </xf>
    <xf numFmtId="0" fontId="65" fillId="0" borderId="78" xfId="0" applyFont="1" applyFill="1" applyBorder="1" applyAlignment="1" applyProtection="1">
      <alignment horizontal="center" vertical="center" wrapText="1"/>
      <protection locked="0"/>
    </xf>
    <xf numFmtId="0" fontId="65" fillId="0" borderId="31" xfId="0" applyFont="1" applyFill="1" applyBorder="1" applyAlignment="1" applyProtection="1">
      <alignment horizontal="center" vertical="center" wrapText="1"/>
      <protection locked="0"/>
    </xf>
    <xf numFmtId="49" fontId="65" fillId="0" borderId="78" xfId="0" applyNumberFormat="1" applyFont="1" applyFill="1" applyBorder="1" applyAlignment="1" applyProtection="1">
      <alignment horizontal="center" vertical="center" wrapText="1"/>
      <protection locked="0"/>
    </xf>
    <xf numFmtId="49" fontId="65" fillId="0" borderId="31" xfId="0" applyNumberFormat="1" applyFont="1" applyFill="1" applyBorder="1" applyAlignment="1" applyProtection="1">
      <alignment horizontal="center" vertical="center" wrapText="1"/>
      <protection locked="0"/>
    </xf>
    <xf numFmtId="14" fontId="80" fillId="0" borderId="57" xfId="100" applyNumberFormat="1" applyFont="1" applyBorder="1">
      <alignment/>
      <protection/>
    </xf>
    <xf numFmtId="49" fontId="65" fillId="0" borderId="79" xfId="0" applyNumberFormat="1" applyFont="1" applyFill="1" applyBorder="1" applyAlignment="1">
      <alignment horizontal="center" vertical="center" wrapText="1"/>
    </xf>
    <xf numFmtId="49" fontId="65" fillId="0" borderId="11" xfId="0" applyNumberFormat="1" applyFont="1" applyFill="1" applyBorder="1" applyAlignment="1">
      <alignment horizontal="center" vertical="center" wrapText="1"/>
    </xf>
    <xf numFmtId="49" fontId="14" fillId="0" borderId="65" xfId="0" applyNumberFormat="1" applyFont="1" applyFill="1" applyBorder="1" applyAlignment="1">
      <alignment horizontal="center" vertical="center" wrapText="1"/>
    </xf>
    <xf numFmtId="49" fontId="65" fillId="0" borderId="79" xfId="0" applyNumberFormat="1" applyFont="1" applyFill="1" applyBorder="1" applyAlignment="1">
      <alignment horizontal="left" vertical="center" wrapText="1"/>
    </xf>
    <xf numFmtId="4" fontId="14" fillId="0" borderId="33" xfId="0" applyNumberFormat="1" applyFont="1" applyFill="1" applyBorder="1" applyAlignment="1">
      <alignment horizontal="right" wrapText="1"/>
    </xf>
    <xf numFmtId="0" fontId="5" fillId="0" borderId="0" xfId="97" applyFont="1" applyFill="1" applyBorder="1" applyAlignment="1">
      <alignment horizontal="left" wrapText="1"/>
      <protection/>
    </xf>
    <xf numFmtId="0" fontId="10" fillId="0" borderId="0" xfId="97" applyFont="1" applyFill="1" applyBorder="1" applyAlignment="1">
      <alignment horizontal="left" wrapText="1"/>
      <protection/>
    </xf>
    <xf numFmtId="0" fontId="5" fillId="0" borderId="0" xfId="97" applyFont="1" applyFill="1" applyBorder="1" applyAlignment="1">
      <alignment horizontal="left" wrapText="1"/>
      <protection/>
    </xf>
    <xf numFmtId="0" fontId="3" fillId="0" borderId="0" xfId="97" applyFont="1" applyFill="1" applyBorder="1">
      <alignment/>
      <protection/>
    </xf>
    <xf numFmtId="0" fontId="10" fillId="0" borderId="0" xfId="97" applyFont="1" applyFill="1" applyBorder="1" applyAlignment="1">
      <alignment horizontal="center" vertical="center"/>
      <protection/>
    </xf>
    <xf numFmtId="0" fontId="3" fillId="20" borderId="0" xfId="97" applyFont="1" applyFill="1">
      <alignment/>
      <protection/>
    </xf>
    <xf numFmtId="166" fontId="65" fillId="0" borderId="80" xfId="0" applyNumberFormat="1" applyFont="1" applyBorder="1" applyAlignment="1">
      <alignment horizontal="center" wrapText="1"/>
    </xf>
    <xf numFmtId="166" fontId="65" fillId="0" borderId="78" xfId="0" applyNumberFormat="1" applyFont="1" applyBorder="1" applyAlignment="1">
      <alignment horizontal="center" wrapText="1"/>
    </xf>
    <xf numFmtId="49" fontId="65" fillId="0" borderId="78" xfId="0" applyNumberFormat="1" applyFont="1" applyBorder="1" applyAlignment="1">
      <alignment horizontal="center" wrapText="1"/>
    </xf>
    <xf numFmtId="0" fontId="65" fillId="0" borderId="25" xfId="97" applyFont="1" applyFill="1" applyBorder="1" applyAlignment="1">
      <alignment horizontal="left" wrapText="1"/>
      <protection/>
    </xf>
    <xf numFmtId="0" fontId="5" fillId="20" borderId="24" xfId="97" applyFont="1" applyFill="1" applyBorder="1" applyAlignment="1">
      <alignment horizontal="left" wrapText="1"/>
      <protection/>
    </xf>
    <xf numFmtId="0" fontId="5" fillId="20" borderId="25" xfId="97" applyFont="1" applyFill="1" applyBorder="1" applyAlignment="1">
      <alignment horizontal="left" wrapText="1"/>
      <protection/>
    </xf>
    <xf numFmtId="0" fontId="65" fillId="0" borderId="24" xfId="97" applyFont="1" applyFill="1" applyBorder="1" applyAlignment="1">
      <alignment horizontal="left" wrapText="1"/>
      <protection/>
    </xf>
    <xf numFmtId="0" fontId="25" fillId="21" borderId="64" xfId="97" applyFont="1" applyFill="1" applyBorder="1" applyAlignment="1">
      <alignment horizontal="center" vertical="center"/>
      <protection/>
    </xf>
    <xf numFmtId="0" fontId="5" fillId="20" borderId="10" xfId="97" applyFont="1" applyFill="1" applyBorder="1" applyAlignment="1">
      <alignment horizontal="left" wrapText="1"/>
      <protection/>
    </xf>
    <xf numFmtId="0" fontId="6" fillId="0" borderId="17" xfId="97" applyFont="1" applyBorder="1" applyAlignment="1">
      <alignment horizontal="center" vertical="center" wrapText="1"/>
      <protection/>
    </xf>
    <xf numFmtId="0" fontId="25" fillId="21" borderId="63" xfId="97" applyFont="1" applyFill="1" applyBorder="1" applyAlignment="1">
      <alignment horizontal="center" vertical="center"/>
      <protection/>
    </xf>
    <xf numFmtId="0" fontId="5" fillId="20" borderId="79" xfId="97" applyFont="1" applyFill="1" applyBorder="1" applyAlignment="1">
      <alignment horizontal="left" wrapText="1"/>
      <protection/>
    </xf>
    <xf numFmtId="0" fontId="0" fillId="20" borderId="0" xfId="0" applyFill="1" applyAlignment="1">
      <alignment/>
    </xf>
    <xf numFmtId="0" fontId="5" fillId="20" borderId="10" xfId="97" applyFont="1" applyFill="1" applyBorder="1" applyAlignment="1">
      <alignment horizontal="left"/>
      <protection/>
    </xf>
    <xf numFmtId="0" fontId="5" fillId="20" borderId="24" xfId="97" applyFont="1" applyFill="1" applyBorder="1" applyAlignment="1">
      <alignment horizontal="left"/>
      <protection/>
    </xf>
    <xf numFmtId="0" fontId="5" fillId="20" borderId="25" xfId="97" applyFont="1" applyFill="1" applyBorder="1" applyAlignment="1">
      <alignment horizontal="left"/>
      <protection/>
    </xf>
    <xf numFmtId="0" fontId="65" fillId="0" borderId="24" xfId="97" applyFont="1" applyFill="1" applyBorder="1" applyAlignment="1">
      <alignment horizontal="left"/>
      <protection/>
    </xf>
    <xf numFmtId="0" fontId="65" fillId="0" borderId="25" xfId="97" applyFont="1" applyFill="1" applyBorder="1" applyAlignment="1">
      <alignment horizontal="left"/>
      <protection/>
    </xf>
    <xf numFmtId="0" fontId="5" fillId="21" borderId="10" xfId="97" applyFont="1" applyFill="1" applyBorder="1" applyAlignment="1">
      <alignment horizontal="left"/>
      <protection/>
    </xf>
    <xf numFmtId="0" fontId="5" fillId="21" borderId="24" xfId="97" applyFont="1" applyFill="1" applyBorder="1" applyAlignment="1">
      <alignment horizontal="left"/>
      <protection/>
    </xf>
    <xf numFmtId="0" fontId="5" fillId="21" borderId="25" xfId="97" applyFont="1" applyFill="1" applyBorder="1" applyAlignment="1">
      <alignment horizontal="left"/>
      <protection/>
    </xf>
    <xf numFmtId="17" fontId="65" fillId="0" borderId="10" xfId="97" applyNumberFormat="1" applyFont="1" applyFill="1" applyBorder="1" applyAlignment="1">
      <alignment horizontal="left"/>
      <protection/>
    </xf>
    <xf numFmtId="0" fontId="65" fillId="0" borderId="24" xfId="97" applyNumberFormat="1" applyFont="1" applyFill="1" applyBorder="1" applyAlignment="1">
      <alignment horizontal="left"/>
      <protection/>
    </xf>
    <xf numFmtId="0" fontId="65" fillId="0" borderId="25" xfId="97" applyNumberFormat="1" applyFont="1" applyFill="1" applyBorder="1" applyAlignment="1">
      <alignment horizontal="left"/>
      <protection/>
    </xf>
    <xf numFmtId="0" fontId="5" fillId="20" borderId="26" xfId="97" applyFont="1" applyFill="1" applyBorder="1" applyAlignment="1">
      <alignment horizontal="center" vertical="center" wrapText="1"/>
      <protection/>
    </xf>
    <xf numFmtId="0" fontId="5" fillId="20" borderId="42" xfId="97" applyFont="1" applyFill="1" applyBorder="1" applyAlignment="1">
      <alignment horizontal="center" vertical="center" wrapText="1"/>
      <protection/>
    </xf>
    <xf numFmtId="0" fontId="2" fillId="0" borderId="0" xfId="97" applyFont="1" applyAlignment="1">
      <alignment horizontal="center" vertical="center"/>
      <protection/>
    </xf>
    <xf numFmtId="0" fontId="3" fillId="0" borderId="0" xfId="97" applyFont="1" applyAlignment="1">
      <alignment horizontal="center"/>
      <protection/>
    </xf>
    <xf numFmtId="0" fontId="14" fillId="0" borderId="0" xfId="97" applyFont="1" applyAlignment="1">
      <alignment horizontal="center" wrapText="1" shrinkToFit="1"/>
      <protection/>
    </xf>
    <xf numFmtId="0" fontId="4" fillId="0" borderId="0" xfId="97" applyFont="1" applyBorder="1" applyAlignment="1">
      <alignment horizontal="center"/>
      <protection/>
    </xf>
    <xf numFmtId="0" fontId="65" fillId="0" borderId="10" xfId="97" applyFont="1" applyFill="1" applyBorder="1" applyAlignment="1">
      <alignment horizontal="left"/>
      <protection/>
    </xf>
    <xf numFmtId="0" fontId="6" fillId="0" borderId="42" xfId="97" applyFont="1" applyBorder="1" applyAlignment="1">
      <alignment horizontal="center" vertical="center"/>
      <protection/>
    </xf>
    <xf numFmtId="0" fontId="5" fillId="20" borderId="27" xfId="97" applyFont="1" applyFill="1" applyBorder="1" applyAlignment="1">
      <alignment horizontal="center" vertical="center" wrapText="1"/>
      <protection/>
    </xf>
    <xf numFmtId="0" fontId="5" fillId="21" borderId="10" xfId="97" applyNumberFormat="1" applyFont="1" applyFill="1" applyBorder="1" applyAlignment="1">
      <alignment horizontal="left" vertical="center" wrapText="1"/>
      <protection/>
    </xf>
    <xf numFmtId="0" fontId="5" fillId="21" borderId="24" xfId="97" applyNumberFormat="1" applyFont="1" applyFill="1" applyBorder="1" applyAlignment="1">
      <alignment horizontal="left" vertical="center" wrapText="1"/>
      <protection/>
    </xf>
    <xf numFmtId="0" fontId="5" fillId="21" borderId="25" xfId="97" applyNumberFormat="1" applyFont="1" applyFill="1" applyBorder="1" applyAlignment="1">
      <alignment horizontal="left" vertical="center" wrapText="1"/>
      <protection/>
    </xf>
    <xf numFmtId="49" fontId="11" fillId="24" borderId="10" xfId="97" applyNumberFormat="1" applyFont="1" applyFill="1" applyBorder="1" applyAlignment="1" applyProtection="1">
      <alignment horizontal="left" wrapText="1"/>
      <protection locked="0"/>
    </xf>
    <xf numFmtId="49" fontId="11" fillId="24" borderId="24" xfId="97" applyNumberFormat="1" applyFont="1" applyFill="1" applyBorder="1" applyAlignment="1" applyProtection="1">
      <alignment horizontal="left" wrapText="1"/>
      <protection locked="0"/>
    </xf>
    <xf numFmtId="49" fontId="11" fillId="24" borderId="25" xfId="97" applyNumberFormat="1" applyFont="1" applyFill="1" applyBorder="1" applyAlignment="1" applyProtection="1">
      <alignment horizontal="left" wrapText="1"/>
      <protection locked="0"/>
    </xf>
    <xf numFmtId="0" fontId="5" fillId="20" borderId="17" xfId="97" applyFont="1" applyFill="1" applyBorder="1" applyAlignment="1">
      <alignment horizontal="center" vertical="center" wrapText="1"/>
      <protection/>
    </xf>
    <xf numFmtId="49" fontId="5" fillId="20" borderId="10" xfId="97" applyNumberFormat="1" applyFont="1" applyFill="1" applyBorder="1" applyAlignment="1">
      <alignment horizontal="left" vertical="center" wrapText="1"/>
      <protection/>
    </xf>
    <xf numFmtId="49" fontId="5" fillId="20" borderId="24" xfId="97" applyNumberFormat="1" applyFont="1" applyFill="1" applyBorder="1" applyAlignment="1">
      <alignment horizontal="left" vertical="center" wrapText="1"/>
      <protection/>
    </xf>
    <xf numFmtId="49" fontId="5" fillId="20" borderId="25" xfId="97" applyNumberFormat="1" applyFont="1" applyFill="1" applyBorder="1" applyAlignment="1">
      <alignment horizontal="left" vertical="center" wrapText="1"/>
      <protection/>
    </xf>
    <xf numFmtId="9" fontId="5" fillId="25" borderId="10" xfId="97" applyNumberFormat="1" applyFont="1" applyFill="1" applyBorder="1" applyAlignment="1">
      <alignment horizontal="center" vertical="center" wrapText="1"/>
      <protection/>
    </xf>
    <xf numFmtId="9" fontId="5" fillId="25" borderId="24" xfId="97" applyNumberFormat="1" applyFont="1" applyFill="1" applyBorder="1" applyAlignment="1">
      <alignment horizontal="center" vertical="center" wrapText="1"/>
      <protection/>
    </xf>
    <xf numFmtId="9" fontId="5" fillId="25" borderId="25" xfId="97" applyNumberFormat="1" applyFont="1" applyFill="1" applyBorder="1" applyAlignment="1">
      <alignment horizontal="center" vertical="center" wrapText="1"/>
      <protection/>
    </xf>
    <xf numFmtId="0" fontId="5" fillId="20" borderId="10" xfId="97" applyNumberFormat="1" applyFont="1" applyFill="1" applyBorder="1" applyAlignment="1">
      <alignment horizontal="left" vertical="center" wrapText="1"/>
      <protection/>
    </xf>
    <xf numFmtId="0" fontId="5" fillId="20" borderId="24" xfId="97" applyNumberFormat="1" applyFont="1" applyFill="1" applyBorder="1" applyAlignment="1">
      <alignment horizontal="left" vertical="center" wrapText="1"/>
      <protection/>
    </xf>
    <xf numFmtId="0" fontId="5" fillId="20" borderId="25" xfId="97" applyNumberFormat="1" applyFont="1" applyFill="1" applyBorder="1" applyAlignment="1">
      <alignment horizontal="left" vertical="center" wrapText="1"/>
      <protection/>
    </xf>
    <xf numFmtId="0" fontId="10" fillId="21" borderId="10" xfId="97" applyFont="1" applyFill="1" applyBorder="1" applyAlignment="1">
      <alignment horizontal="center"/>
      <protection/>
    </xf>
    <xf numFmtId="0" fontId="10" fillId="21" borderId="24" xfId="97" applyFont="1" applyFill="1" applyBorder="1" applyAlignment="1">
      <alignment horizontal="center"/>
      <protection/>
    </xf>
    <xf numFmtId="0" fontId="10" fillId="21" borderId="25" xfId="97" applyFont="1" applyFill="1" applyBorder="1" applyAlignment="1">
      <alignment horizontal="center"/>
      <protection/>
    </xf>
    <xf numFmtId="43" fontId="5" fillId="20" borderId="10" xfId="60" applyFont="1" applyFill="1" applyBorder="1" applyAlignment="1">
      <alignment horizontal="center" vertical="center" wrapText="1"/>
    </xf>
    <xf numFmtId="43" fontId="5" fillId="20" borderId="25" xfId="60" applyFont="1" applyFill="1" applyBorder="1" applyAlignment="1">
      <alignment horizontal="center" vertical="center" wrapText="1"/>
    </xf>
    <xf numFmtId="0" fontId="18" fillId="21" borderId="10" xfId="97" applyFont="1" applyFill="1" applyBorder="1" applyAlignment="1">
      <alignment/>
      <protection/>
    </xf>
    <xf numFmtId="0" fontId="18" fillId="21" borderId="24" xfId="97" applyFont="1" applyFill="1" applyBorder="1" applyAlignment="1">
      <alignment/>
      <protection/>
    </xf>
    <xf numFmtId="0" fontId="18" fillId="21" borderId="25" xfId="97" applyFont="1" applyFill="1" applyBorder="1" applyAlignment="1">
      <alignment/>
      <protection/>
    </xf>
    <xf numFmtId="0" fontId="10" fillId="20" borderId="10" xfId="97" applyFont="1" applyFill="1" applyBorder="1" applyAlignment="1">
      <alignment horizontal="center"/>
      <protection/>
    </xf>
    <xf numFmtId="0" fontId="10" fillId="20" borderId="24" xfId="97" applyFont="1" applyFill="1" applyBorder="1" applyAlignment="1">
      <alignment horizontal="center"/>
      <protection/>
    </xf>
    <xf numFmtId="0" fontId="10" fillId="20" borderId="25" xfId="97" applyFont="1" applyFill="1" applyBorder="1" applyAlignment="1">
      <alignment horizontal="center"/>
      <protection/>
    </xf>
    <xf numFmtId="0" fontId="10" fillId="20" borderId="10" xfId="97" applyFont="1" applyFill="1" applyBorder="1" applyAlignment="1">
      <alignment horizontal="center" wrapText="1"/>
      <protection/>
    </xf>
    <xf numFmtId="0" fontId="10" fillId="20" borderId="24" xfId="97" applyFont="1" applyFill="1" applyBorder="1" applyAlignment="1">
      <alignment horizontal="center" wrapText="1"/>
      <protection/>
    </xf>
    <xf numFmtId="0" fontId="10" fillId="20" borderId="25" xfId="97" applyFont="1" applyFill="1" applyBorder="1" applyAlignment="1">
      <alignment horizontal="center" wrapText="1"/>
      <protection/>
    </xf>
    <xf numFmtId="0" fontId="14" fillId="0" borderId="0" xfId="97" applyNumberFormat="1" applyFont="1" applyFill="1" applyBorder="1" applyAlignment="1">
      <alignment horizontal="left" vertical="center" wrapText="1"/>
      <protection/>
    </xf>
    <xf numFmtId="0" fontId="10" fillId="20" borderId="58" xfId="97" applyFont="1" applyFill="1" applyBorder="1" applyAlignment="1">
      <alignment horizontal="left" wrapText="1"/>
      <protection/>
    </xf>
    <xf numFmtId="0" fontId="0" fillId="20" borderId="60" xfId="0" applyFill="1" applyBorder="1" applyAlignment="1">
      <alignment/>
    </xf>
    <xf numFmtId="0" fontId="0" fillId="20" borderId="81" xfId="0" applyFill="1" applyBorder="1" applyAlignment="1">
      <alignment/>
    </xf>
    <xf numFmtId="0" fontId="5" fillId="20" borderId="82" xfId="97" applyFont="1" applyFill="1" applyBorder="1" applyAlignment="1">
      <alignment horizontal="left" wrapText="1"/>
      <protection/>
    </xf>
    <xf numFmtId="0" fontId="0" fillId="20" borderId="83" xfId="0" applyFill="1" applyBorder="1" applyAlignment="1">
      <alignment/>
    </xf>
    <xf numFmtId="0" fontId="0" fillId="20" borderId="84" xfId="0" applyFill="1" applyBorder="1" applyAlignment="1">
      <alignment/>
    </xf>
    <xf numFmtId="43" fontId="5" fillId="20" borderId="26" xfId="97" applyNumberFormat="1" applyFont="1" applyFill="1" applyBorder="1" applyAlignment="1">
      <alignment horizontal="center" vertical="center" wrapText="1"/>
      <protection/>
    </xf>
    <xf numFmtId="43" fontId="5" fillId="20" borderId="42" xfId="97" applyNumberFormat="1" applyFont="1" applyFill="1" applyBorder="1" applyAlignment="1">
      <alignment horizontal="center" vertical="center" wrapText="1"/>
      <protection/>
    </xf>
    <xf numFmtId="49" fontId="39" fillId="20" borderId="26" xfId="97" applyNumberFormat="1" applyFont="1" applyFill="1" applyBorder="1" applyAlignment="1">
      <alignment horizontal="center" vertical="center" wrapText="1"/>
      <protection/>
    </xf>
    <xf numFmtId="49" fontId="39" fillId="20" borderId="42" xfId="97" applyNumberFormat="1" applyFont="1" applyFill="1" applyBorder="1" applyAlignment="1">
      <alignment horizontal="center" vertical="center" wrapText="1"/>
      <protection/>
    </xf>
    <xf numFmtId="0" fontId="14" fillId="0" borderId="0" xfId="97" applyFont="1" applyBorder="1" applyAlignment="1">
      <alignment horizontal="center" vertical="center"/>
      <protection/>
    </xf>
    <xf numFmtId="49" fontId="5" fillId="20" borderId="26" xfId="97" applyNumberFormat="1" applyFont="1" applyFill="1" applyBorder="1" applyAlignment="1">
      <alignment horizontal="center" vertical="center" wrapText="1"/>
      <protection/>
    </xf>
    <xf numFmtId="49" fontId="5" fillId="20" borderId="42" xfId="97" applyNumberFormat="1" applyFont="1" applyFill="1" applyBorder="1" applyAlignment="1">
      <alignment horizontal="center" vertical="center" wrapText="1"/>
      <protection/>
    </xf>
    <xf numFmtId="49" fontId="65" fillId="0" borderId="10" xfId="97" applyNumberFormat="1" applyFont="1" applyBorder="1" applyAlignment="1" applyProtection="1">
      <alignment horizontal="left"/>
      <protection locked="0"/>
    </xf>
    <xf numFmtId="49" fontId="65" fillId="0" borderId="24" xfId="97" applyNumberFormat="1" applyFont="1" applyBorder="1" applyAlignment="1" applyProtection="1">
      <alignment horizontal="left"/>
      <protection locked="0"/>
    </xf>
    <xf numFmtId="49" fontId="65" fillId="0" borderId="25" xfId="97" applyNumberFormat="1" applyFont="1" applyBorder="1" applyAlignment="1" applyProtection="1">
      <alignment horizontal="left"/>
      <protection locked="0"/>
    </xf>
    <xf numFmtId="0" fontId="4" fillId="0" borderId="17" xfId="97" applyFont="1" applyBorder="1" applyAlignment="1">
      <alignment horizontal="center" vertical="center"/>
      <protection/>
    </xf>
    <xf numFmtId="49" fontId="6" fillId="21" borderId="10" xfId="98" applyNumberFormat="1" applyFont="1" applyFill="1" applyBorder="1" applyAlignment="1">
      <alignment horizontal="center" vertical="center"/>
      <protection/>
    </xf>
    <xf numFmtId="49" fontId="6" fillId="21" borderId="25" xfId="98" applyNumberFormat="1" applyFont="1" applyFill="1" applyBorder="1" applyAlignment="1">
      <alignment horizontal="center" vertical="center"/>
      <protection/>
    </xf>
    <xf numFmtId="0" fontId="10" fillId="25" borderId="10" xfId="98" applyFont="1" applyFill="1" applyBorder="1" applyAlignment="1">
      <alignment horizontal="center" vertical="center"/>
      <protection/>
    </xf>
    <xf numFmtId="0" fontId="10" fillId="25" borderId="25" xfId="98" applyFont="1" applyFill="1" applyBorder="1" applyAlignment="1">
      <alignment horizontal="center" vertical="center"/>
      <protection/>
    </xf>
    <xf numFmtId="49" fontId="65" fillId="0" borderId="16" xfId="97" applyNumberFormat="1" applyFont="1" applyBorder="1" applyAlignment="1" applyProtection="1">
      <alignment horizontal="left"/>
      <protection locked="0"/>
    </xf>
    <xf numFmtId="49" fontId="65" fillId="0" borderId="17" xfId="97" applyNumberFormat="1" applyFont="1" applyBorder="1" applyAlignment="1" applyProtection="1">
      <alignment horizontal="left"/>
      <protection locked="0"/>
    </xf>
    <xf numFmtId="49" fontId="65" fillId="0" borderId="40" xfId="97" applyNumberFormat="1" applyFont="1" applyBorder="1" applyAlignment="1" applyProtection="1">
      <alignment horizontal="left"/>
      <protection locked="0"/>
    </xf>
    <xf numFmtId="49" fontId="6" fillId="0" borderId="24" xfId="97" applyNumberFormat="1" applyFont="1" applyBorder="1" applyAlignment="1" applyProtection="1">
      <alignment horizontal="left" vertical="center"/>
      <protection locked="0"/>
    </xf>
    <xf numFmtId="49" fontId="6" fillId="0" borderId="25" xfId="97" applyNumberFormat="1" applyFont="1" applyBorder="1" applyAlignment="1" applyProtection="1">
      <alignment horizontal="left" vertical="center"/>
      <protection locked="0"/>
    </xf>
    <xf numFmtId="49" fontId="4" fillId="21" borderId="43" xfId="97" applyNumberFormat="1" applyFont="1" applyFill="1" applyBorder="1" applyAlignment="1">
      <alignment horizontal="center" vertical="center"/>
      <protection/>
    </xf>
    <xf numFmtId="49" fontId="4" fillId="21" borderId="27" xfId="97" applyNumberFormat="1" applyFont="1" applyFill="1" applyBorder="1" applyAlignment="1">
      <alignment horizontal="center" vertical="center"/>
      <protection/>
    </xf>
    <xf numFmtId="49" fontId="4" fillId="21" borderId="28" xfId="97" applyNumberFormat="1" applyFont="1" applyFill="1" applyBorder="1" applyAlignment="1">
      <alignment horizontal="center" vertical="center"/>
      <protection/>
    </xf>
    <xf numFmtId="49" fontId="5" fillId="20" borderId="26" xfId="97" applyNumberFormat="1" applyFont="1" applyFill="1" applyBorder="1" applyAlignment="1">
      <alignment horizontal="center" vertical="center"/>
      <protection/>
    </xf>
    <xf numFmtId="49" fontId="5" fillId="20" borderId="42" xfId="97" applyNumberFormat="1" applyFont="1" applyFill="1" applyBorder="1" applyAlignment="1">
      <alignment horizontal="center" vertical="center"/>
      <protection/>
    </xf>
    <xf numFmtId="0" fontId="31" fillId="20" borderId="26" xfId="97" applyFont="1" applyFill="1" applyBorder="1" applyAlignment="1">
      <alignment horizontal="center" vertical="center" wrapText="1"/>
      <protection/>
    </xf>
    <xf numFmtId="0" fontId="31" fillId="20" borderId="34" xfId="97" applyFont="1" applyFill="1" applyBorder="1" applyAlignment="1">
      <alignment horizontal="center" vertical="center" wrapText="1"/>
      <protection/>
    </xf>
    <xf numFmtId="49" fontId="65" fillId="25" borderId="10" xfId="97" applyNumberFormat="1" applyFont="1" applyFill="1" applyBorder="1" applyAlignment="1">
      <alignment horizontal="left"/>
      <protection/>
    </xf>
    <xf numFmtId="49" fontId="65" fillId="25" borderId="24" xfId="97" applyNumberFormat="1" applyFont="1" applyFill="1" applyBorder="1" applyAlignment="1">
      <alignment horizontal="left"/>
      <protection/>
    </xf>
    <xf numFmtId="0" fontId="56" fillId="0" borderId="0" xfId="97" applyFont="1" applyFill="1" applyBorder="1" applyAlignment="1">
      <alignment horizontal="center" vertical="center"/>
      <protection/>
    </xf>
    <xf numFmtId="49" fontId="4" fillId="20" borderId="85" xfId="97" applyNumberFormat="1" applyFont="1" applyFill="1" applyBorder="1" applyAlignment="1">
      <alignment horizontal="center" vertical="center"/>
      <protection/>
    </xf>
    <xf numFmtId="49" fontId="4" fillId="20" borderId="86" xfId="97" applyNumberFormat="1" applyFont="1" applyFill="1" applyBorder="1" applyAlignment="1">
      <alignment horizontal="center" vertical="center"/>
      <protection/>
    </xf>
    <xf numFmtId="49" fontId="30" fillId="20" borderId="87" xfId="97" applyNumberFormat="1" applyFont="1" applyFill="1" applyBorder="1" applyAlignment="1">
      <alignment horizontal="center" vertical="center"/>
      <protection/>
    </xf>
    <xf numFmtId="49" fontId="30" fillId="20" borderId="88" xfId="97" applyNumberFormat="1" applyFont="1" applyFill="1" applyBorder="1" applyAlignment="1">
      <alignment horizontal="center" vertical="center"/>
      <protection/>
    </xf>
    <xf numFmtId="0" fontId="4" fillId="0" borderId="0" xfId="97" applyFont="1" applyBorder="1" applyAlignment="1">
      <alignment horizontal="center" vertical="center"/>
      <protection/>
    </xf>
    <xf numFmtId="49" fontId="6" fillId="21" borderId="10" xfId="97" applyNumberFormat="1" applyFont="1" applyFill="1" applyBorder="1" applyAlignment="1">
      <alignment horizontal="left" vertical="center"/>
      <protection/>
    </xf>
    <xf numFmtId="49" fontId="6" fillId="21" borderId="25" xfId="97" applyNumberFormat="1" applyFont="1" applyFill="1" applyBorder="1" applyAlignment="1">
      <alignment horizontal="left" vertical="center"/>
      <protection/>
    </xf>
    <xf numFmtId="49" fontId="4" fillId="20" borderId="10" xfId="97" applyNumberFormat="1" applyFont="1" applyFill="1" applyBorder="1" applyAlignment="1">
      <alignment horizontal="center" vertical="center" wrapText="1"/>
      <protection/>
    </xf>
    <xf numFmtId="49" fontId="4" fillId="20" borderId="24" xfId="97" applyNumberFormat="1" applyFont="1" applyFill="1" applyBorder="1" applyAlignment="1">
      <alignment horizontal="center" vertical="center" wrapText="1"/>
      <protection/>
    </xf>
    <xf numFmtId="49" fontId="4" fillId="20" borderId="25" xfId="97" applyNumberFormat="1" applyFont="1" applyFill="1" applyBorder="1" applyAlignment="1">
      <alignment horizontal="center" vertical="center" wrapText="1"/>
      <protection/>
    </xf>
    <xf numFmtId="49" fontId="6" fillId="0" borderId="10" xfId="97" applyNumberFormat="1" applyFont="1" applyFill="1" applyBorder="1" applyAlignment="1">
      <alignment horizontal="left" vertical="center"/>
      <protection/>
    </xf>
    <xf numFmtId="49" fontId="6" fillId="0" borderId="25" xfId="97" applyNumberFormat="1" applyFont="1" applyFill="1" applyBorder="1" applyAlignment="1">
      <alignment horizontal="left" vertical="center"/>
      <protection/>
    </xf>
    <xf numFmtId="0" fontId="1" fillId="0" borderId="10" xfId="97" applyBorder="1" applyAlignment="1">
      <alignment horizontal="center"/>
      <protection/>
    </xf>
    <xf numFmtId="0" fontId="1" fillId="0" borderId="25" xfId="97" applyBorder="1" applyAlignment="1">
      <alignment horizontal="center"/>
      <protection/>
    </xf>
    <xf numFmtId="49" fontId="65" fillId="0" borderId="58" xfId="0" applyNumberFormat="1" applyFont="1" applyFill="1" applyBorder="1" applyAlignment="1">
      <alignment horizontal="center" vertical="center" wrapText="1"/>
    </xf>
    <xf numFmtId="49" fontId="65" fillId="0" borderId="59" xfId="0" applyNumberFormat="1" applyFont="1" applyFill="1" applyBorder="1" applyAlignment="1">
      <alignment horizontal="center" vertical="center" wrapText="1"/>
    </xf>
    <xf numFmtId="49" fontId="65" fillId="0" borderId="60" xfId="0" applyNumberFormat="1" applyFont="1" applyFill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49" fontId="65" fillId="0" borderId="58" xfId="97" applyNumberFormat="1" applyFont="1" applyFill="1" applyBorder="1" applyAlignment="1">
      <alignment horizontal="center" vertical="center" wrapText="1"/>
      <protection/>
    </xf>
    <xf numFmtId="0" fontId="89" fillId="0" borderId="60" xfId="0" applyFont="1" applyBorder="1" applyAlignment="1">
      <alignment horizontal="center" vertical="center" wrapText="1"/>
    </xf>
    <xf numFmtId="0" fontId="89" fillId="0" borderId="59" xfId="0" applyFont="1" applyBorder="1" applyAlignment="1">
      <alignment horizontal="center" vertical="center" wrapText="1"/>
    </xf>
    <xf numFmtId="49" fontId="5" fillId="20" borderId="43" xfId="97" applyNumberFormat="1" applyFont="1" applyFill="1" applyBorder="1" applyAlignment="1">
      <alignment horizontal="center" vertical="center"/>
      <protection/>
    </xf>
    <xf numFmtId="49" fontId="5" fillId="20" borderId="16" xfId="97" applyNumberFormat="1" applyFont="1" applyFill="1" applyBorder="1" applyAlignment="1">
      <alignment horizontal="center" vertical="center"/>
      <protection/>
    </xf>
    <xf numFmtId="49" fontId="4" fillId="20" borderId="24" xfId="97" applyNumberFormat="1" applyFont="1" applyFill="1" applyBorder="1" applyAlignment="1">
      <alignment horizontal="center" vertical="center"/>
      <protection/>
    </xf>
    <xf numFmtId="49" fontId="4" fillId="20" borderId="25" xfId="97" applyNumberFormat="1" applyFont="1" applyFill="1" applyBorder="1" applyAlignment="1">
      <alignment horizontal="center" vertical="center"/>
      <protection/>
    </xf>
    <xf numFmtId="0" fontId="5" fillId="20" borderId="70" xfId="83" applyFont="1" applyFill="1" applyBorder="1" applyAlignment="1">
      <alignment horizontal="left" vertical="center"/>
      <protection/>
    </xf>
    <xf numFmtId="0" fontId="5" fillId="20" borderId="89" xfId="83" applyFont="1" applyFill="1" applyBorder="1" applyAlignment="1">
      <alignment horizontal="left" vertical="center"/>
      <protection/>
    </xf>
    <xf numFmtId="0" fontId="5" fillId="20" borderId="71" xfId="83" applyFont="1" applyFill="1" applyBorder="1" applyAlignment="1">
      <alignment horizontal="left" vertical="center"/>
      <protection/>
    </xf>
    <xf numFmtId="0" fontId="5" fillId="20" borderId="90" xfId="83" applyFont="1" applyFill="1" applyBorder="1" applyAlignment="1">
      <alignment horizontal="left" vertical="center"/>
      <protection/>
    </xf>
    <xf numFmtId="49" fontId="65" fillId="0" borderId="46" xfId="83" applyNumberFormat="1" applyFont="1" applyBorder="1" applyAlignment="1" applyProtection="1">
      <alignment horizontal="left" wrapText="1"/>
      <protection locked="0"/>
    </xf>
    <xf numFmtId="49" fontId="65" fillId="0" borderId="0" xfId="83" applyNumberFormat="1" applyFont="1" applyBorder="1" applyAlignment="1" applyProtection="1">
      <alignment horizontal="left" wrapText="1"/>
      <protection locked="0"/>
    </xf>
    <xf numFmtId="49" fontId="65" fillId="0" borderId="62" xfId="83" applyNumberFormat="1" applyFont="1" applyBorder="1" applyAlignment="1" applyProtection="1">
      <alignment horizontal="left" wrapText="1"/>
      <protection locked="0"/>
    </xf>
    <xf numFmtId="0" fontId="5" fillId="20" borderId="24" xfId="83" applyFont="1" applyFill="1" applyBorder="1" applyAlignment="1">
      <alignment horizontal="left" vertical="center"/>
      <protection/>
    </xf>
    <xf numFmtId="0" fontId="5" fillId="21" borderId="10" xfId="83" applyFont="1" applyFill="1" applyBorder="1" applyAlignment="1">
      <alignment horizontal="left" vertical="center"/>
      <protection/>
    </xf>
    <xf numFmtId="0" fontId="5" fillId="21" borderId="24" xfId="83" applyFont="1" applyFill="1" applyBorder="1" applyAlignment="1">
      <alignment horizontal="left" vertical="center"/>
      <protection/>
    </xf>
    <xf numFmtId="0" fontId="5" fillId="21" borderId="25" xfId="83" applyFont="1" applyFill="1" applyBorder="1" applyAlignment="1">
      <alignment horizontal="left" vertical="center"/>
      <protection/>
    </xf>
    <xf numFmtId="0" fontId="5" fillId="21" borderId="43" xfId="83" applyFont="1" applyFill="1" applyBorder="1" applyAlignment="1">
      <alignment horizontal="left" vertical="center"/>
      <protection/>
    </xf>
    <xf numFmtId="0" fontId="5" fillId="21" borderId="27" xfId="83" applyFont="1" applyFill="1" applyBorder="1" applyAlignment="1">
      <alignment horizontal="left" vertical="center"/>
      <protection/>
    </xf>
    <xf numFmtId="0" fontId="5" fillId="21" borderId="28" xfId="83" applyFont="1" applyFill="1" applyBorder="1" applyAlignment="1">
      <alignment horizontal="left" vertical="center"/>
      <protection/>
    </xf>
    <xf numFmtId="0" fontId="65" fillId="0" borderId="24" xfId="83" applyFont="1" applyFill="1" applyBorder="1" applyAlignment="1">
      <alignment horizontal="right"/>
      <protection/>
    </xf>
    <xf numFmtId="0" fontId="2" fillId="0" borderId="0" xfId="83" applyFont="1" applyAlignment="1">
      <alignment horizontal="center"/>
      <protection/>
    </xf>
    <xf numFmtId="0" fontId="4" fillId="0" borderId="0" xfId="83" applyFont="1" applyAlignment="1">
      <alignment horizontal="center" vertical="center"/>
      <protection/>
    </xf>
    <xf numFmtId="49" fontId="65" fillId="0" borderId="43" xfId="83" applyNumberFormat="1" applyFont="1" applyBorder="1" applyAlignment="1" applyProtection="1">
      <alignment horizontal="left" wrapText="1"/>
      <protection locked="0"/>
    </xf>
    <xf numFmtId="49" fontId="65" fillId="0" borderId="27" xfId="83" applyNumberFormat="1" applyFont="1" applyBorder="1" applyAlignment="1" applyProtection="1">
      <alignment horizontal="left" wrapText="1"/>
      <protection locked="0"/>
    </xf>
    <xf numFmtId="49" fontId="65" fillId="0" borderId="28" xfId="83" applyNumberFormat="1" applyFont="1" applyBorder="1" applyAlignment="1" applyProtection="1">
      <alignment horizontal="left" wrapText="1"/>
      <protection locked="0"/>
    </xf>
    <xf numFmtId="0" fontId="5" fillId="20" borderId="91" xfId="83" applyFont="1" applyFill="1" applyBorder="1" applyAlignment="1">
      <alignment horizontal="left" vertical="center"/>
      <protection/>
    </xf>
    <xf numFmtId="0" fontId="5" fillId="20" borderId="92" xfId="83" applyFont="1" applyFill="1" applyBorder="1" applyAlignment="1">
      <alignment horizontal="left" vertical="center"/>
      <protection/>
    </xf>
    <xf numFmtId="0" fontId="5" fillId="20" borderId="75" xfId="83" applyFont="1" applyFill="1" applyBorder="1" applyAlignment="1">
      <alignment horizontal="left" vertical="center"/>
      <protection/>
    </xf>
    <xf numFmtId="0" fontId="5" fillId="20" borderId="93" xfId="83" applyFont="1" applyFill="1" applyBorder="1" applyAlignment="1">
      <alignment horizontal="left" vertical="center"/>
      <protection/>
    </xf>
    <xf numFmtId="49" fontId="65" fillId="0" borderId="10" xfId="83" applyNumberFormat="1" applyFont="1" applyBorder="1" applyAlignment="1" applyProtection="1">
      <alignment horizontal="left" wrapText="1"/>
      <protection locked="0"/>
    </xf>
    <xf numFmtId="49" fontId="65" fillId="0" borderId="24" xfId="83" applyNumberFormat="1" applyFont="1" applyBorder="1" applyAlignment="1" applyProtection="1">
      <alignment horizontal="left" wrapText="1"/>
      <protection locked="0"/>
    </xf>
    <xf numFmtId="49" fontId="65" fillId="0" borderId="25" xfId="83" applyNumberFormat="1" applyFont="1" applyBorder="1" applyAlignment="1" applyProtection="1">
      <alignment horizontal="left" wrapText="1"/>
      <protection locked="0"/>
    </xf>
    <xf numFmtId="0" fontId="11" fillId="24" borderId="10" xfId="83" applyFont="1" applyFill="1" applyBorder="1" applyAlignment="1">
      <alignment horizontal="left" vertical="center"/>
      <protection/>
    </xf>
    <xf numFmtId="0" fontId="11" fillId="24" borderId="24" xfId="83" applyFont="1" applyFill="1" applyBorder="1" applyAlignment="1">
      <alignment horizontal="left" vertical="center"/>
      <protection/>
    </xf>
    <xf numFmtId="0" fontId="11" fillId="24" borderId="25" xfId="83" applyFont="1" applyFill="1" applyBorder="1" applyAlignment="1">
      <alignment horizontal="left" vertical="center"/>
      <protection/>
    </xf>
    <xf numFmtId="49" fontId="5" fillId="20" borderId="10" xfId="83" applyNumberFormat="1" applyFont="1" applyFill="1" applyBorder="1" applyAlignment="1">
      <alignment horizontal="left" vertical="center"/>
      <protection/>
    </xf>
    <xf numFmtId="49" fontId="5" fillId="20" borderId="24" xfId="83" applyNumberFormat="1" applyFont="1" applyFill="1" applyBorder="1" applyAlignment="1">
      <alignment horizontal="left" vertical="center"/>
      <protection/>
    </xf>
    <xf numFmtId="49" fontId="5" fillId="20" borderId="25" xfId="83" applyNumberFormat="1" applyFont="1" applyFill="1" applyBorder="1" applyAlignment="1">
      <alignment horizontal="left" vertical="center"/>
      <protection/>
    </xf>
    <xf numFmtId="0" fontId="5" fillId="20" borderId="10" xfId="83" applyFont="1" applyFill="1" applyBorder="1" applyAlignment="1">
      <alignment horizontal="left" vertical="center"/>
      <protection/>
    </xf>
    <xf numFmtId="0" fontId="5" fillId="20" borderId="25" xfId="83" applyFont="1" applyFill="1" applyBorder="1" applyAlignment="1">
      <alignment horizontal="left" vertical="center"/>
      <protection/>
    </xf>
    <xf numFmtId="0" fontId="5" fillId="21" borderId="10" xfId="83" applyFont="1" applyFill="1" applyBorder="1" applyAlignment="1">
      <alignment horizontal="left" vertical="top"/>
      <protection/>
    </xf>
    <xf numFmtId="0" fontId="3" fillId="0" borderId="24" xfId="83" applyFont="1" applyBorder="1" applyAlignment="1">
      <alignment/>
      <protection/>
    </xf>
    <xf numFmtId="0" fontId="3" fillId="0" borderId="25" xfId="83" applyFont="1" applyBorder="1" applyAlignment="1">
      <alignment/>
      <protection/>
    </xf>
    <xf numFmtId="0" fontId="18" fillId="21" borderId="10" xfId="83" applyFont="1" applyFill="1" applyBorder="1" applyAlignment="1">
      <alignment/>
      <protection/>
    </xf>
    <xf numFmtId="0" fontId="10" fillId="21" borderId="24" xfId="83" applyFont="1" applyFill="1" applyBorder="1" applyAlignment="1">
      <alignment/>
      <protection/>
    </xf>
    <xf numFmtId="0" fontId="10" fillId="21" borderId="25" xfId="83" applyFont="1" applyFill="1" applyBorder="1" applyAlignment="1">
      <alignment/>
      <protection/>
    </xf>
    <xf numFmtId="49" fontId="6" fillId="0" borderId="15" xfId="83" applyNumberFormat="1" applyFont="1" applyFill="1" applyBorder="1" applyAlignment="1" applyProtection="1">
      <alignment horizontal="center" vertical="center" wrapText="1"/>
      <protection locked="0"/>
    </xf>
    <xf numFmtId="49" fontId="6" fillId="0" borderId="22" xfId="83" applyNumberFormat="1" applyFont="1" applyFill="1" applyBorder="1" applyAlignment="1" applyProtection="1">
      <alignment horizontal="center" vertical="center" wrapText="1"/>
      <protection locked="0"/>
    </xf>
    <xf numFmtId="0" fontId="5" fillId="20" borderId="10" xfId="83" applyFont="1" applyFill="1" applyBorder="1" applyAlignment="1">
      <alignment horizontal="center" vertical="center" wrapText="1"/>
      <protection/>
    </xf>
    <xf numFmtId="0" fontId="3" fillId="0" borderId="24" xfId="83" applyFont="1" applyBorder="1" applyAlignment="1">
      <alignment horizontal="center" vertical="center" wrapText="1"/>
      <protection/>
    </xf>
    <xf numFmtId="0" fontId="3" fillId="0" borderId="25" xfId="83" applyFont="1" applyBorder="1" applyAlignment="1">
      <alignment horizontal="center" vertical="center" wrapText="1"/>
      <protection/>
    </xf>
    <xf numFmtId="49" fontId="65" fillId="0" borderId="56" xfId="83" applyNumberFormat="1" applyFont="1" applyFill="1" applyBorder="1" applyAlignment="1" applyProtection="1">
      <alignment horizontal="center" vertical="center" wrapText="1"/>
      <protection locked="0"/>
    </xf>
    <xf numFmtId="0" fontId="67" fillId="0" borderId="56" xfId="83" applyFont="1" applyBorder="1" applyAlignment="1">
      <alignment horizontal="center" vertical="center"/>
      <protection/>
    </xf>
    <xf numFmtId="0" fontId="67" fillId="0" borderId="54" xfId="83" applyFont="1" applyBorder="1" applyAlignment="1">
      <alignment horizontal="center" vertical="center"/>
      <protection/>
    </xf>
    <xf numFmtId="0" fontId="3" fillId="0" borderId="15" xfId="83" applyFont="1" applyBorder="1" applyAlignment="1">
      <alignment horizontal="center" vertical="center"/>
      <protection/>
    </xf>
    <xf numFmtId="0" fontId="3" fillId="0" borderId="22" xfId="83" applyFont="1" applyBorder="1" applyAlignment="1">
      <alignment horizontal="center" vertical="center"/>
      <protection/>
    </xf>
    <xf numFmtId="49" fontId="14" fillId="0" borderId="57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78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94" xfId="0" applyNumberFormat="1" applyFont="1" applyFill="1" applyBorder="1" applyAlignment="1" applyProtection="1">
      <alignment horizontal="left" vertical="center" wrapText="1"/>
      <protection locked="0"/>
    </xf>
    <xf numFmtId="0" fontId="5" fillId="20" borderId="39" xfId="83" applyFont="1" applyFill="1" applyBorder="1" applyAlignment="1">
      <alignment horizontal="left" vertical="top" wrapText="1"/>
      <protection/>
    </xf>
    <xf numFmtId="0" fontId="5" fillId="20" borderId="41" xfId="83" applyFont="1" applyFill="1" applyBorder="1" applyAlignment="1">
      <alignment horizontal="left" vertical="top" wrapText="1"/>
      <protection/>
    </xf>
    <xf numFmtId="0" fontId="5" fillId="20" borderId="95" xfId="83" applyFont="1" applyFill="1" applyBorder="1" applyAlignment="1">
      <alignment horizontal="left" vertical="top" wrapText="1"/>
      <protection/>
    </xf>
    <xf numFmtId="0" fontId="6" fillId="0" borderId="96" xfId="83" applyNumberFormat="1" applyFont="1" applyBorder="1" applyAlignment="1" applyProtection="1">
      <alignment horizontal="left" vertical="center" wrapText="1"/>
      <protection locked="0"/>
    </xf>
    <xf numFmtId="0" fontId="6" fillId="0" borderId="38" xfId="83" applyNumberFormat="1" applyFont="1" applyBorder="1" applyAlignment="1" applyProtection="1">
      <alignment horizontal="left" vertical="center" wrapText="1"/>
      <protection locked="0"/>
    </xf>
    <xf numFmtId="0" fontId="11" fillId="24" borderId="17" xfId="83" applyFont="1" applyFill="1" applyBorder="1" applyAlignment="1">
      <alignment horizontal="right" vertical="center"/>
      <protection/>
    </xf>
    <xf numFmtId="0" fontId="11" fillId="24" borderId="17" xfId="83" applyFont="1" applyFill="1" applyBorder="1" applyAlignment="1">
      <alignment vertical="center"/>
      <protection/>
    </xf>
    <xf numFmtId="0" fontId="11" fillId="24" borderId="40" xfId="83" applyFont="1" applyFill="1" applyBorder="1" applyAlignment="1">
      <alignment vertical="center"/>
      <protection/>
    </xf>
    <xf numFmtId="0" fontId="6" fillId="0" borderId="27" xfId="83" applyFont="1" applyBorder="1" applyAlignment="1">
      <alignment horizontal="center" vertical="center"/>
      <protection/>
    </xf>
    <xf numFmtId="0" fontId="5" fillId="20" borderId="63" xfId="83" applyFont="1" applyFill="1" applyBorder="1" applyAlignment="1">
      <alignment horizontal="left" vertical="center"/>
      <protection/>
    </xf>
    <xf numFmtId="0" fontId="5" fillId="20" borderId="97" xfId="83" applyFont="1" applyFill="1" applyBorder="1" applyAlignment="1">
      <alignment horizontal="left" vertical="center"/>
      <protection/>
    </xf>
    <xf numFmtId="0" fontId="5" fillId="20" borderId="61" xfId="83" applyFont="1" applyFill="1" applyBorder="1" applyAlignment="1">
      <alignment horizontal="left" vertical="center"/>
      <protection/>
    </xf>
    <xf numFmtId="49" fontId="6" fillId="0" borderId="98" xfId="83" applyNumberFormat="1" applyFont="1" applyBorder="1" applyAlignment="1" applyProtection="1">
      <alignment horizontal="left" vertical="center" wrapText="1"/>
      <protection locked="0"/>
    </xf>
    <xf numFmtId="49" fontId="6" fillId="0" borderId="64" xfId="83" applyNumberFormat="1" applyFont="1" applyBorder="1" applyAlignment="1" applyProtection="1">
      <alignment horizontal="left" vertical="center" wrapText="1"/>
      <protection locked="0"/>
    </xf>
    <xf numFmtId="0" fontId="5" fillId="20" borderId="32" xfId="83" applyFont="1" applyFill="1" applyBorder="1" applyAlignment="1">
      <alignment horizontal="left" vertical="center"/>
      <protection/>
    </xf>
    <xf numFmtId="0" fontId="5" fillId="20" borderId="29" xfId="83" applyFont="1" applyFill="1" applyBorder="1" applyAlignment="1">
      <alignment horizontal="left" vertical="center"/>
      <protection/>
    </xf>
    <xf numFmtId="0" fontId="5" fillId="20" borderId="14" xfId="83" applyFont="1" applyFill="1" applyBorder="1" applyAlignment="1">
      <alignment horizontal="left" vertical="center"/>
      <protection/>
    </xf>
    <xf numFmtId="49" fontId="6" fillId="0" borderId="99" xfId="83" applyNumberFormat="1" applyFont="1" applyBorder="1" applyAlignment="1" applyProtection="1">
      <alignment horizontal="left" vertical="center" wrapText="1"/>
      <protection locked="0"/>
    </xf>
    <xf numFmtId="49" fontId="6" fillId="0" borderId="30" xfId="83" applyNumberFormat="1" applyFont="1" applyBorder="1" applyAlignment="1" applyProtection="1">
      <alignment horizontal="left" vertical="center" wrapText="1"/>
      <protection locked="0"/>
    </xf>
    <xf numFmtId="49" fontId="6" fillId="0" borderId="99" xfId="83" applyNumberFormat="1" applyFont="1" applyBorder="1" applyAlignment="1" applyProtection="1">
      <alignment horizontal="left" wrapText="1"/>
      <protection locked="0"/>
    </xf>
    <xf numFmtId="49" fontId="6" fillId="0" borderId="30" xfId="83" applyNumberFormat="1" applyFont="1" applyBorder="1" applyAlignment="1" applyProtection="1">
      <alignment horizontal="left" wrapText="1"/>
      <protection locked="0"/>
    </xf>
    <xf numFmtId="0" fontId="5" fillId="20" borderId="32" xfId="83" applyFont="1" applyFill="1" applyBorder="1" applyAlignment="1">
      <alignment horizontal="left"/>
      <protection/>
    </xf>
    <xf numFmtId="0" fontId="5" fillId="20" borderId="14" xfId="83" applyFont="1" applyFill="1" applyBorder="1" applyAlignment="1">
      <alignment horizontal="left"/>
      <protection/>
    </xf>
    <xf numFmtId="0" fontId="6" fillId="0" borderId="0" xfId="83" applyFont="1" applyBorder="1" applyAlignment="1">
      <alignment horizontal="left" vertical="center" wrapText="1"/>
      <protection/>
    </xf>
    <xf numFmtId="0" fontId="11" fillId="24" borderId="24" xfId="83" applyFont="1" applyFill="1" applyBorder="1" applyAlignment="1">
      <alignment horizontal="right" vertical="center"/>
      <protection/>
    </xf>
    <xf numFmtId="0" fontId="36" fillId="0" borderId="0" xfId="83" applyFont="1" applyAlignment="1">
      <alignment horizontal="left" vertical="top" wrapText="1"/>
      <protection/>
    </xf>
    <xf numFmtId="0" fontId="14" fillId="0" borderId="0" xfId="83" applyFont="1" applyAlignment="1">
      <alignment horizontal="left" vertical="top" wrapText="1"/>
      <protection/>
    </xf>
    <xf numFmtId="0" fontId="5" fillId="20" borderId="10" xfId="83" applyFont="1" applyFill="1" applyBorder="1" applyAlignment="1">
      <alignment horizontal="left"/>
      <protection/>
    </xf>
    <xf numFmtId="0" fontId="5" fillId="20" borderId="24" xfId="83" applyFont="1" applyFill="1" applyBorder="1" applyAlignment="1">
      <alignment horizontal="left"/>
      <protection/>
    </xf>
    <xf numFmtId="0" fontId="5" fillId="20" borderId="25" xfId="83" applyFont="1" applyFill="1" applyBorder="1" applyAlignment="1">
      <alignment horizontal="left"/>
      <protection/>
    </xf>
    <xf numFmtId="0" fontId="5" fillId="0" borderId="24" xfId="83" applyFont="1" applyBorder="1" applyAlignment="1">
      <alignment horizontal="center" vertical="center"/>
      <protection/>
    </xf>
    <xf numFmtId="0" fontId="2" fillId="0" borderId="0" xfId="83" applyFont="1" applyAlignment="1">
      <alignment horizontal="left"/>
      <protection/>
    </xf>
    <xf numFmtId="0" fontId="4" fillId="0" borderId="17" xfId="83" applyFont="1" applyBorder="1" applyAlignment="1">
      <alignment horizontal="center"/>
      <protection/>
    </xf>
    <xf numFmtId="49" fontId="65" fillId="0" borderId="10" xfId="83" applyNumberFormat="1" applyFont="1" applyFill="1" applyBorder="1" applyAlignment="1" applyProtection="1">
      <alignment horizontal="left" wrapText="1"/>
      <protection locked="0"/>
    </xf>
    <xf numFmtId="0" fontId="65" fillId="0" borderId="24" xfId="83" applyFont="1" applyBorder="1" applyAlignment="1">
      <alignment horizontal="left" wrapText="1"/>
      <protection/>
    </xf>
    <xf numFmtId="0" fontId="65" fillId="0" borderId="25" xfId="83" applyFont="1" applyBorder="1" applyAlignment="1">
      <alignment horizontal="left" wrapText="1"/>
      <protection/>
    </xf>
    <xf numFmtId="0" fontId="9" fillId="0" borderId="0" xfId="83" applyFont="1" applyAlignment="1">
      <alignment horizontal="center"/>
      <protection/>
    </xf>
    <xf numFmtId="0" fontId="3" fillId="0" borderId="0" xfId="83" applyFont="1" applyAlignment="1">
      <alignment horizontal="center"/>
      <protection/>
    </xf>
    <xf numFmtId="0" fontId="20" fillId="0" borderId="0" xfId="83" applyFont="1" applyBorder="1" applyAlignment="1">
      <alignment horizontal="center" vertical="center"/>
      <protection/>
    </xf>
    <xf numFmtId="0" fontId="5" fillId="0" borderId="0" xfId="83" applyFont="1" applyBorder="1" applyAlignment="1">
      <alignment horizontal="center" vertical="center"/>
      <protection/>
    </xf>
    <xf numFmtId="0" fontId="5" fillId="0" borderId="24" xfId="83" applyFont="1" applyFill="1" applyBorder="1" applyAlignment="1">
      <alignment horizontal="center"/>
      <protection/>
    </xf>
    <xf numFmtId="0" fontId="5" fillId="0" borderId="25" xfId="83" applyFont="1" applyFill="1" applyBorder="1" applyAlignment="1">
      <alignment horizontal="center"/>
      <protection/>
    </xf>
    <xf numFmtId="0" fontId="6" fillId="0" borderId="10" xfId="83" applyFont="1" applyFill="1" applyBorder="1" applyAlignment="1">
      <alignment horizontal="center"/>
      <protection/>
    </xf>
    <xf numFmtId="0" fontId="6" fillId="0" borderId="25" xfId="83" applyFont="1" applyFill="1" applyBorder="1" applyAlignment="1">
      <alignment horizontal="center"/>
      <protection/>
    </xf>
    <xf numFmtId="0" fontId="22" fillId="0" borderId="10" xfId="83" applyFont="1" applyBorder="1" applyAlignment="1">
      <alignment horizontal="center" wrapText="1"/>
      <protection/>
    </xf>
    <xf numFmtId="0" fontId="22" fillId="0" borderId="24" xfId="83" applyFont="1" applyBorder="1" applyAlignment="1">
      <alignment horizontal="center" wrapText="1"/>
      <protection/>
    </xf>
    <xf numFmtId="0" fontId="23" fillId="0" borderId="24" xfId="83" applyFont="1" applyBorder="1" applyAlignment="1">
      <alignment horizontal="center" wrapText="1"/>
      <protection/>
    </xf>
    <xf numFmtId="0" fontId="23" fillId="0" borderId="27" xfId="83" applyFont="1" applyBorder="1" applyAlignment="1">
      <alignment horizontal="center" wrapText="1"/>
      <protection/>
    </xf>
    <xf numFmtId="0" fontId="5" fillId="20" borderId="11" xfId="83" applyFont="1" applyFill="1" applyBorder="1" applyAlignment="1">
      <alignment horizontal="left"/>
      <protection/>
    </xf>
    <xf numFmtId="0" fontId="3" fillId="0" borderId="11" xfId="83" applyFont="1" applyBorder="1" applyAlignment="1">
      <alignment horizontal="left"/>
      <protection/>
    </xf>
    <xf numFmtId="49" fontId="65" fillId="0" borderId="10" xfId="83" applyNumberFormat="1" applyFont="1" applyFill="1" applyBorder="1" applyAlignment="1" applyProtection="1">
      <alignment horizontal="left"/>
      <protection locked="0"/>
    </xf>
    <xf numFmtId="0" fontId="65" fillId="0" borderId="24" xfId="83" applyFont="1" applyBorder="1" applyAlignment="1">
      <alignment horizontal="left"/>
      <protection/>
    </xf>
    <xf numFmtId="0" fontId="65" fillId="0" borderId="25" xfId="83" applyFont="1" applyBorder="1" applyAlignment="1">
      <alignment horizontal="left"/>
      <protection/>
    </xf>
    <xf numFmtId="49" fontId="65" fillId="0" borderId="24" xfId="83" applyNumberFormat="1" applyFont="1" applyFill="1" applyBorder="1" applyAlignment="1" applyProtection="1">
      <alignment horizontal="left"/>
      <protection locked="0"/>
    </xf>
    <xf numFmtId="49" fontId="65" fillId="0" borderId="25" xfId="83" applyNumberFormat="1" applyFont="1" applyFill="1" applyBorder="1" applyAlignment="1" applyProtection="1">
      <alignment horizontal="left"/>
      <protection locked="0"/>
    </xf>
    <xf numFmtId="0" fontId="1" fillId="0" borderId="0" xfId="83" applyAlignment="1">
      <alignment horizontal="center"/>
      <protection/>
    </xf>
    <xf numFmtId="0" fontId="4" fillId="0" borderId="0" xfId="83" applyFont="1" applyBorder="1" applyAlignment="1" applyProtection="1">
      <alignment horizontal="center"/>
      <protection/>
    </xf>
    <xf numFmtId="0" fontId="15" fillId="0" borderId="0" xfId="83" applyFont="1" applyBorder="1" applyAlignment="1" applyProtection="1">
      <alignment horizontal="center"/>
      <protection/>
    </xf>
    <xf numFmtId="49" fontId="65" fillId="0" borderId="24" xfId="83" applyNumberFormat="1" applyFont="1" applyFill="1" applyBorder="1" applyAlignment="1" applyProtection="1">
      <alignment horizontal="left" wrapText="1"/>
      <protection locked="0"/>
    </xf>
    <xf numFmtId="49" fontId="65" fillId="0" borderId="25" xfId="83" applyNumberFormat="1" applyFont="1" applyFill="1" applyBorder="1" applyAlignment="1" applyProtection="1">
      <alignment horizontal="left" wrapText="1"/>
      <protection locked="0"/>
    </xf>
    <xf numFmtId="0" fontId="5" fillId="21" borderId="10" xfId="83" applyFont="1" applyFill="1" applyBorder="1" applyAlignment="1">
      <alignment horizontal="center"/>
      <protection/>
    </xf>
    <xf numFmtId="0" fontId="5" fillId="21" borderId="25" xfId="83" applyFont="1" applyFill="1" applyBorder="1" applyAlignment="1">
      <alignment horizontal="center"/>
      <protection/>
    </xf>
    <xf numFmtId="0" fontId="14" fillId="0" borderId="10" xfId="83" applyFont="1" applyBorder="1" applyAlignment="1" applyProtection="1">
      <alignment horizontal="center" wrapText="1"/>
      <protection/>
    </xf>
    <xf numFmtId="0" fontId="14" fillId="0" borderId="24" xfId="83" applyFont="1" applyBorder="1" applyAlignment="1" applyProtection="1">
      <alignment horizontal="center" wrapText="1"/>
      <protection/>
    </xf>
    <xf numFmtId="0" fontId="14" fillId="0" borderId="25" xfId="83" applyFont="1" applyBorder="1" applyAlignment="1" applyProtection="1">
      <alignment horizontal="center" wrapText="1"/>
      <protection/>
    </xf>
    <xf numFmtId="0" fontId="11" fillId="24" borderId="16" xfId="83" applyFont="1" applyFill="1" applyBorder="1" applyAlignment="1" applyProtection="1">
      <alignment horizontal="left"/>
      <protection/>
    </xf>
    <xf numFmtId="0" fontId="11" fillId="24" borderId="17" xfId="83" applyFont="1" applyFill="1" applyBorder="1" applyAlignment="1" applyProtection="1">
      <alignment horizontal="left"/>
      <protection/>
    </xf>
    <xf numFmtId="0" fontId="5" fillId="20" borderId="10" xfId="83" applyFont="1" applyFill="1" applyBorder="1" applyAlignment="1" applyProtection="1">
      <alignment horizontal="left" wrapText="1"/>
      <protection/>
    </xf>
    <xf numFmtId="0" fontId="5" fillId="20" borderId="24" xfId="83" applyFont="1" applyFill="1" applyBorder="1" applyAlignment="1" applyProtection="1">
      <alignment horizontal="left" wrapText="1"/>
      <protection/>
    </xf>
    <xf numFmtId="0" fontId="5" fillId="20" borderId="25" xfId="83" applyFont="1" applyFill="1" applyBorder="1" applyAlignment="1" applyProtection="1">
      <alignment horizontal="left" wrapText="1"/>
      <protection/>
    </xf>
    <xf numFmtId="0" fontId="14" fillId="0" borderId="0" xfId="83" applyFont="1" applyBorder="1" applyAlignment="1" applyProtection="1">
      <alignment horizontal="center" vertical="center"/>
      <protection/>
    </xf>
    <xf numFmtId="0" fontId="4" fillId="0" borderId="0" xfId="83" applyFont="1" applyBorder="1" applyAlignment="1" applyProtection="1">
      <alignment horizontal="center" vertical="center"/>
      <protection/>
    </xf>
    <xf numFmtId="49" fontId="5" fillId="20" borderId="10" xfId="83" applyNumberFormat="1" applyFont="1" applyFill="1" applyBorder="1" applyAlignment="1">
      <alignment/>
      <protection/>
    </xf>
    <xf numFmtId="49" fontId="5" fillId="20" borderId="24" xfId="83" applyNumberFormat="1" applyFont="1" applyFill="1" applyBorder="1" applyAlignment="1">
      <alignment/>
      <protection/>
    </xf>
    <xf numFmtId="49" fontId="5" fillId="20" borderId="25" xfId="83" applyNumberFormat="1" applyFont="1" applyFill="1" applyBorder="1" applyAlignment="1">
      <alignment/>
      <protection/>
    </xf>
    <xf numFmtId="49" fontId="5" fillId="0" borderId="24" xfId="83" applyNumberFormat="1" applyFont="1" applyFill="1" applyBorder="1" applyAlignment="1">
      <alignment horizontal="left" vertical="center"/>
      <protection/>
    </xf>
    <xf numFmtId="49" fontId="5" fillId="0" borderId="25" xfId="83" applyNumberFormat="1" applyFont="1" applyFill="1" applyBorder="1" applyAlignment="1">
      <alignment horizontal="left" vertical="center"/>
      <protection/>
    </xf>
    <xf numFmtId="0" fontId="32" fillId="0" borderId="24" xfId="83" applyFont="1" applyFill="1" applyBorder="1" applyAlignment="1">
      <alignment horizontal="left" vertical="center"/>
      <protection/>
    </xf>
    <xf numFmtId="0" fontId="32" fillId="0" borderId="25" xfId="83" applyFont="1" applyFill="1" applyBorder="1" applyAlignment="1">
      <alignment horizontal="left" vertical="center"/>
      <protection/>
    </xf>
    <xf numFmtId="0" fontId="5" fillId="20" borderId="10" xfId="83" applyFont="1" applyFill="1" applyBorder="1" applyAlignment="1" applyProtection="1">
      <alignment wrapText="1"/>
      <protection/>
    </xf>
    <xf numFmtId="0" fontId="5" fillId="20" borderId="24" xfId="83" applyFont="1" applyFill="1" applyBorder="1" applyAlignment="1" applyProtection="1">
      <alignment wrapText="1"/>
      <protection/>
    </xf>
    <xf numFmtId="0" fontId="5" fillId="20" borderId="25" xfId="83" applyFont="1" applyFill="1" applyBorder="1" applyAlignment="1" applyProtection="1">
      <alignment wrapText="1"/>
      <protection/>
    </xf>
    <xf numFmtId="0" fontId="14" fillId="0" borderId="16" xfId="83" applyFont="1" applyBorder="1" applyAlignment="1" applyProtection="1">
      <alignment horizontal="center" wrapText="1"/>
      <protection/>
    </xf>
    <xf numFmtId="0" fontId="14" fillId="0" borderId="17" xfId="83" applyFont="1" applyBorder="1" applyAlignment="1" applyProtection="1">
      <alignment horizontal="center" wrapText="1"/>
      <protection/>
    </xf>
    <xf numFmtId="0" fontId="1" fillId="0" borderId="0" xfId="83" applyBorder="1" applyAlignment="1">
      <alignment horizontal="center" wrapText="1"/>
      <protection/>
    </xf>
    <xf numFmtId="0" fontId="1" fillId="0" borderId="17" xfId="83" applyBorder="1" applyAlignment="1">
      <alignment horizontal="center" wrapText="1"/>
      <protection/>
    </xf>
    <xf numFmtId="0" fontId="11" fillId="24" borderId="10" xfId="83" applyFont="1" applyFill="1" applyBorder="1" applyAlignment="1" applyProtection="1">
      <alignment horizontal="left"/>
      <protection/>
    </xf>
    <xf numFmtId="0" fontId="11" fillId="24" borderId="24" xfId="83" applyFont="1" applyFill="1" applyBorder="1" applyAlignment="1" applyProtection="1">
      <alignment horizontal="left"/>
      <protection/>
    </xf>
    <xf numFmtId="0" fontId="11" fillId="24" borderId="25" xfId="83" applyFont="1" applyFill="1" applyBorder="1" applyAlignment="1" applyProtection="1">
      <alignment horizontal="left"/>
      <protection/>
    </xf>
    <xf numFmtId="0" fontId="5" fillId="25" borderId="10" xfId="83" applyFont="1" applyFill="1" applyBorder="1" applyAlignment="1">
      <alignment horizontal="center" vertical="center"/>
      <protection/>
    </xf>
    <xf numFmtId="0" fontId="5" fillId="25" borderId="25" xfId="83" applyFont="1" applyFill="1" applyBorder="1" applyAlignment="1">
      <alignment horizontal="center" vertical="center"/>
      <protection/>
    </xf>
    <xf numFmtId="0" fontId="5" fillId="20" borderId="10" xfId="101" applyFont="1" applyFill="1" applyBorder="1" applyAlignment="1">
      <alignment horizontal="left"/>
      <protection/>
    </xf>
    <xf numFmtId="0" fontId="5" fillId="20" borderId="24" xfId="101" applyFont="1" applyFill="1" applyBorder="1" applyAlignment="1">
      <alignment horizontal="left"/>
      <protection/>
    </xf>
    <xf numFmtId="49" fontId="67" fillId="0" borderId="47" xfId="101" applyNumberFormat="1" applyFont="1" applyFill="1" applyBorder="1" applyAlignment="1" applyProtection="1">
      <alignment horizontal="center"/>
      <protection locked="0"/>
    </xf>
    <xf numFmtId="49" fontId="67" fillId="0" borderId="100" xfId="101" applyNumberFormat="1" applyFont="1" applyFill="1" applyBorder="1" applyAlignment="1" applyProtection="1">
      <alignment horizontal="center"/>
      <protection locked="0"/>
    </xf>
    <xf numFmtId="49" fontId="67" fillId="0" borderId="23" xfId="101" applyNumberFormat="1" applyFont="1" applyFill="1" applyBorder="1" applyAlignment="1" applyProtection="1">
      <alignment horizontal="center"/>
      <protection locked="0"/>
    </xf>
    <xf numFmtId="49" fontId="67" fillId="0" borderId="13" xfId="101" applyNumberFormat="1" applyFont="1" applyFill="1" applyBorder="1" applyAlignment="1" applyProtection="1">
      <alignment horizontal="left" wrapText="1"/>
      <protection locked="0"/>
    </xf>
    <xf numFmtId="49" fontId="67" fillId="0" borderId="15" xfId="101" applyNumberFormat="1" applyFont="1" applyFill="1" applyBorder="1" applyAlignment="1" applyProtection="1">
      <alignment horizontal="left" wrapText="1"/>
      <protection locked="0"/>
    </xf>
    <xf numFmtId="49" fontId="67" fillId="0" borderId="22" xfId="101" applyNumberFormat="1" applyFont="1" applyFill="1" applyBorder="1" applyAlignment="1" applyProtection="1">
      <alignment horizontal="left" wrapText="1"/>
      <protection locked="0"/>
    </xf>
    <xf numFmtId="49" fontId="67" fillId="0" borderId="13" xfId="101" applyNumberFormat="1" applyFont="1" applyFill="1" applyBorder="1" applyAlignment="1" applyProtection="1">
      <alignment horizontal="center"/>
      <protection locked="0"/>
    </xf>
    <xf numFmtId="49" fontId="67" fillId="0" borderId="15" xfId="101" applyNumberFormat="1" applyFont="1" applyFill="1" applyBorder="1" applyAlignment="1" applyProtection="1">
      <alignment horizontal="center"/>
      <protection locked="0"/>
    </xf>
    <xf numFmtId="49" fontId="67" fillId="0" borderId="22" xfId="101" applyNumberFormat="1" applyFont="1" applyFill="1" applyBorder="1" applyAlignment="1" applyProtection="1">
      <alignment horizontal="center"/>
      <protection locked="0"/>
    </xf>
    <xf numFmtId="0" fontId="16" fillId="0" borderId="10" xfId="101" applyFont="1" applyBorder="1" applyAlignment="1">
      <alignment horizontal="center" wrapText="1"/>
      <protection/>
    </xf>
    <xf numFmtId="0" fontId="17" fillId="0" borderId="24" xfId="101" applyFont="1" applyBorder="1" applyAlignment="1">
      <alignment horizontal="center" wrapText="1"/>
      <protection/>
    </xf>
    <xf numFmtId="0" fontId="17" fillId="0" borderId="17" xfId="101" applyFont="1" applyBorder="1" applyAlignment="1">
      <alignment horizontal="center" wrapText="1"/>
      <protection/>
    </xf>
    <xf numFmtId="0" fontId="34" fillId="24" borderId="10" xfId="101" applyNumberFormat="1" applyFont="1" applyFill="1" applyBorder="1" applyAlignment="1">
      <alignment horizontal="right" vertical="center" wrapText="1"/>
      <protection/>
    </xf>
    <xf numFmtId="0" fontId="34" fillId="24" borderId="24" xfId="101" applyNumberFormat="1" applyFont="1" applyFill="1" applyBorder="1" applyAlignment="1">
      <alignment horizontal="right" vertical="center" wrapText="1"/>
      <protection/>
    </xf>
    <xf numFmtId="0" fontId="34" fillId="24" borderId="89" xfId="101" applyNumberFormat="1" applyFont="1" applyFill="1" applyBorder="1" applyAlignment="1">
      <alignment horizontal="right" vertical="center" wrapText="1"/>
      <protection/>
    </xf>
    <xf numFmtId="0" fontId="5" fillId="20" borderId="10" xfId="101" applyFont="1" applyFill="1" applyBorder="1" applyAlignment="1">
      <alignment horizontal="left"/>
      <protection/>
    </xf>
    <xf numFmtId="0" fontId="1" fillId="0" borderId="24" xfId="101" applyBorder="1" applyAlignment="1">
      <alignment horizontal="left"/>
      <protection/>
    </xf>
    <xf numFmtId="0" fontId="1" fillId="0" borderId="25" xfId="101" applyBorder="1" applyAlignment="1">
      <alignment horizontal="left"/>
      <protection/>
    </xf>
    <xf numFmtId="0" fontId="6" fillId="0" borderId="10" xfId="101" applyFont="1" applyFill="1" applyBorder="1" applyAlignment="1">
      <alignment horizontal="center"/>
      <protection/>
    </xf>
    <xf numFmtId="0" fontId="1" fillId="0" borderId="24" xfId="101" applyBorder="1" applyAlignment="1">
      <alignment/>
      <protection/>
    </xf>
    <xf numFmtId="0" fontId="1" fillId="0" borderId="25" xfId="101" applyBorder="1" applyAlignment="1">
      <alignment/>
      <protection/>
    </xf>
    <xf numFmtId="49" fontId="67" fillId="0" borderId="12" xfId="101" applyNumberFormat="1" applyFont="1" applyFill="1" applyBorder="1" applyAlignment="1" applyProtection="1">
      <alignment horizontal="left" wrapText="1"/>
      <protection locked="0"/>
    </xf>
    <xf numFmtId="49" fontId="67" fillId="0" borderId="56" xfId="101" applyNumberFormat="1" applyFont="1" applyFill="1" applyBorder="1" applyAlignment="1" applyProtection="1">
      <alignment horizontal="left" wrapText="1"/>
      <protection locked="0"/>
    </xf>
    <xf numFmtId="49" fontId="67" fillId="0" borderId="54" xfId="101" applyNumberFormat="1" applyFont="1" applyFill="1" applyBorder="1" applyAlignment="1" applyProtection="1">
      <alignment horizontal="left" wrapText="1"/>
      <protection locked="0"/>
    </xf>
    <xf numFmtId="0" fontId="2" fillId="0" borderId="0" xfId="101" applyFont="1" applyAlignment="1">
      <alignment horizontal="left"/>
      <protection/>
    </xf>
    <xf numFmtId="0" fontId="1" fillId="0" borderId="0" xfId="101" applyAlignment="1">
      <alignment/>
      <protection/>
    </xf>
    <xf numFmtId="0" fontId="20" fillId="0" borderId="0" xfId="101" applyFont="1" applyBorder="1" applyAlignment="1">
      <alignment horizontal="center" vertical="center"/>
      <protection/>
    </xf>
    <xf numFmtId="0" fontId="69" fillId="0" borderId="0" xfId="101" applyFont="1" applyBorder="1" applyAlignment="1">
      <alignment horizontal="center" vertical="center"/>
      <protection/>
    </xf>
    <xf numFmtId="0" fontId="4" fillId="0" borderId="10" xfId="101" applyFont="1" applyBorder="1" applyAlignment="1">
      <alignment horizontal="center"/>
      <protection/>
    </xf>
    <xf numFmtId="0" fontId="4" fillId="0" borderId="24" xfId="101" applyFont="1" applyBorder="1" applyAlignment="1">
      <alignment horizontal="center"/>
      <protection/>
    </xf>
    <xf numFmtId="0" fontId="4" fillId="0" borderId="25" xfId="101" applyFont="1" applyBorder="1" applyAlignment="1">
      <alignment horizontal="center"/>
      <protection/>
    </xf>
    <xf numFmtId="0" fontId="5" fillId="0" borderId="10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left"/>
    </xf>
    <xf numFmtId="0" fontId="80" fillId="0" borderId="101" xfId="100" applyFont="1" applyBorder="1" applyAlignment="1">
      <alignment horizontal="left"/>
      <protection/>
    </xf>
    <xf numFmtId="0" fontId="61" fillId="0" borderId="0" xfId="100" applyFont="1" applyAlignment="1">
      <alignment horizontal="left"/>
      <protection/>
    </xf>
    <xf numFmtId="14" fontId="13" fillId="0" borderId="78" xfId="100" applyNumberFormat="1" applyFont="1" applyBorder="1" applyAlignment="1">
      <alignment horizontal="center"/>
      <protection/>
    </xf>
    <xf numFmtId="0" fontId="13" fillId="0" borderId="78" xfId="100" applyFont="1" applyBorder="1" applyAlignment="1">
      <alignment horizontal="center"/>
      <protection/>
    </xf>
    <xf numFmtId="0" fontId="61" fillId="20" borderId="102" xfId="100" applyFont="1" applyFill="1" applyBorder="1" applyAlignment="1">
      <alignment horizontal="center" vertical="center" wrapText="1"/>
      <protection/>
    </xf>
    <xf numFmtId="0" fontId="61" fillId="20" borderId="103" xfId="100" applyFont="1" applyFill="1" applyBorder="1" applyAlignment="1">
      <alignment horizontal="center" vertical="center" wrapText="1"/>
      <protection/>
    </xf>
    <xf numFmtId="0" fontId="61" fillId="20" borderId="70" xfId="100" applyFont="1" applyFill="1" applyBorder="1" applyAlignment="1">
      <alignment horizontal="center" vertical="center" wrapText="1"/>
      <protection/>
    </xf>
    <xf numFmtId="0" fontId="61" fillId="20" borderId="71" xfId="100" applyFont="1" applyFill="1" applyBorder="1" applyAlignment="1">
      <alignment horizontal="center" vertical="center" wrapText="1"/>
      <protection/>
    </xf>
    <xf numFmtId="0" fontId="61" fillId="20" borderId="90" xfId="100" applyFont="1" applyFill="1" applyBorder="1" applyAlignment="1">
      <alignment horizontal="center" vertical="center" wrapText="1"/>
      <protection/>
    </xf>
    <xf numFmtId="0" fontId="32" fillId="20" borderId="58" xfId="100" applyFont="1" applyFill="1" applyBorder="1" applyAlignment="1">
      <alignment horizontal="left"/>
      <protection/>
    </xf>
    <xf numFmtId="0" fontId="32" fillId="20" borderId="60" xfId="100" applyFont="1" applyFill="1" applyBorder="1" applyAlignment="1">
      <alignment horizontal="left"/>
      <protection/>
    </xf>
    <xf numFmtId="0" fontId="1" fillId="0" borderId="0" xfId="100" applyAlignment="1">
      <alignment horizontal="left"/>
      <protection/>
    </xf>
    <xf numFmtId="0" fontId="1" fillId="0" borderId="101" xfId="100" applyBorder="1" applyAlignment="1">
      <alignment horizontal="center"/>
      <protection/>
    </xf>
    <xf numFmtId="0" fontId="62" fillId="0" borderId="104" xfId="100" applyFont="1" applyBorder="1" applyAlignment="1">
      <alignment horizontal="center"/>
      <protection/>
    </xf>
    <xf numFmtId="0" fontId="64" fillId="0" borderId="0" xfId="100" applyFont="1" applyAlignment="1">
      <alignment horizontal="left" vertical="center" wrapText="1"/>
      <protection/>
    </xf>
    <xf numFmtId="0" fontId="64" fillId="0" borderId="0" xfId="100" applyFont="1" applyAlignment="1">
      <alignment horizontal="left" wrapText="1"/>
      <protection/>
    </xf>
    <xf numFmtId="0" fontId="64" fillId="0" borderId="0" xfId="100" applyFont="1" applyAlignment="1">
      <alignment horizontal="left"/>
      <protection/>
    </xf>
    <xf numFmtId="0" fontId="33" fillId="0" borderId="0" xfId="83" applyFont="1" applyAlignment="1">
      <alignment horizontal="center"/>
      <protection/>
    </xf>
    <xf numFmtId="0" fontId="14" fillId="0" borderId="0" xfId="83" applyFont="1" applyAlignment="1">
      <alignment horizontal="center"/>
      <protection/>
    </xf>
    <xf numFmtId="0" fontId="4" fillId="0" borderId="0" xfId="83" applyFont="1" applyBorder="1" applyAlignment="1">
      <alignment horizontal="center"/>
      <protection/>
    </xf>
    <xf numFmtId="0" fontId="5" fillId="21" borderId="11" xfId="83" applyFont="1" applyFill="1" applyBorder="1" applyAlignment="1">
      <alignment horizontal="left"/>
      <protection/>
    </xf>
    <xf numFmtId="0" fontId="13" fillId="21" borderId="11" xfId="83" applyFont="1" applyFill="1" applyBorder="1" applyAlignment="1">
      <alignment horizontal="left"/>
      <protection/>
    </xf>
    <xf numFmtId="49" fontId="65" fillId="0" borderId="24" xfId="83" applyNumberFormat="1" applyFont="1" applyFill="1" applyBorder="1" applyAlignment="1">
      <alignment horizontal="left" vertical="center"/>
      <protection/>
    </xf>
    <xf numFmtId="49" fontId="65" fillId="0" borderId="25" xfId="83" applyNumberFormat="1" applyFont="1" applyFill="1" applyBorder="1" applyAlignment="1">
      <alignment horizontal="left" vertical="center"/>
      <protection/>
    </xf>
    <xf numFmtId="49" fontId="90" fillId="0" borderId="10" xfId="83" applyNumberFormat="1" applyFont="1" applyFill="1" applyBorder="1" applyAlignment="1" applyProtection="1">
      <alignment horizontal="left" wrapText="1"/>
      <protection locked="0"/>
    </xf>
    <xf numFmtId="49" fontId="90" fillId="0" borderId="24" xfId="83" applyNumberFormat="1" applyFont="1" applyFill="1" applyBorder="1" applyAlignment="1" applyProtection="1">
      <alignment horizontal="left" wrapText="1"/>
      <protection locked="0"/>
    </xf>
    <xf numFmtId="49" fontId="90" fillId="0" borderId="25" xfId="83" applyNumberFormat="1" applyFont="1" applyFill="1" applyBorder="1" applyAlignment="1" applyProtection="1">
      <alignment horizontal="left" wrapText="1"/>
      <protection locked="0"/>
    </xf>
    <xf numFmtId="0" fontId="5" fillId="21" borderId="26" xfId="83" applyFont="1" applyFill="1" applyBorder="1" applyAlignment="1">
      <alignment horizontal="center" vertical="center"/>
      <protection/>
    </xf>
    <xf numFmtId="0" fontId="5" fillId="21" borderId="43" xfId="83" applyFont="1" applyFill="1" applyBorder="1" applyAlignment="1">
      <alignment horizontal="center" vertical="center" wrapText="1"/>
      <protection/>
    </xf>
    <xf numFmtId="0" fontId="5" fillId="21" borderId="69" xfId="83" applyFont="1" applyFill="1" applyBorder="1" applyAlignment="1">
      <alignment horizontal="center" vertical="center" wrapText="1"/>
      <protection/>
    </xf>
    <xf numFmtId="0" fontId="5" fillId="21" borderId="105" xfId="83" applyFont="1" applyFill="1" applyBorder="1" applyAlignment="1">
      <alignment horizontal="center" vertical="center" wrapText="1"/>
      <protection/>
    </xf>
    <xf numFmtId="0" fontId="6" fillId="0" borderId="31" xfId="83" applyFont="1" applyBorder="1" applyAlignment="1">
      <alignment horizontal="left" vertical="center"/>
      <protection/>
    </xf>
    <xf numFmtId="0" fontId="6" fillId="25" borderId="31" xfId="83" applyFont="1" applyFill="1" applyBorder="1" applyAlignment="1" applyProtection="1">
      <alignment horizontal="left" vertical="center" wrapText="1"/>
      <protection locked="0"/>
    </xf>
    <xf numFmtId="1" fontId="6" fillId="25" borderId="63" xfId="83" applyNumberFormat="1" applyFont="1" applyFill="1" applyBorder="1" applyAlignment="1" applyProtection="1">
      <alignment horizontal="left" vertical="center"/>
      <protection locked="0"/>
    </xf>
    <xf numFmtId="0" fontId="6" fillId="25" borderId="12" xfId="83" applyFont="1" applyFill="1" applyBorder="1" applyAlignment="1" applyProtection="1">
      <alignment horizontal="left" vertical="center" wrapText="1"/>
      <protection locked="0"/>
    </xf>
    <xf numFmtId="0" fontId="6" fillId="25" borderId="54" xfId="83" applyFont="1" applyFill="1" applyBorder="1" applyAlignment="1" applyProtection="1">
      <alignment horizontal="left" vertical="center" wrapText="1"/>
      <protection locked="0"/>
    </xf>
    <xf numFmtId="0" fontId="6" fillId="0" borderId="33" xfId="83" applyFont="1" applyBorder="1" applyAlignment="1">
      <alignment horizontal="left" vertical="center"/>
      <protection/>
    </xf>
    <xf numFmtId="0" fontId="6" fillId="25" borderId="33" xfId="83" applyFont="1" applyFill="1" applyBorder="1" applyAlignment="1" applyProtection="1">
      <alignment horizontal="left" vertical="center" wrapText="1"/>
      <protection locked="0"/>
    </xf>
    <xf numFmtId="1" fontId="6" fillId="25" borderId="32" xfId="83" applyNumberFormat="1" applyFont="1" applyFill="1" applyBorder="1" applyAlignment="1" applyProtection="1">
      <alignment horizontal="left" vertical="center"/>
      <protection locked="0"/>
    </xf>
    <xf numFmtId="0" fontId="6" fillId="25" borderId="13" xfId="83" applyFont="1" applyFill="1" applyBorder="1" applyAlignment="1" applyProtection="1">
      <alignment horizontal="left" vertical="center" wrapText="1"/>
      <protection locked="0"/>
    </xf>
    <xf numFmtId="0" fontId="6" fillId="25" borderId="22" xfId="83" applyFont="1" applyFill="1" applyBorder="1" applyAlignment="1" applyProtection="1">
      <alignment horizontal="left" vertical="center" wrapText="1"/>
      <protection locked="0"/>
    </xf>
    <xf numFmtId="0" fontId="6" fillId="0" borderId="36" xfId="83" applyFont="1" applyBorder="1" applyAlignment="1">
      <alignment horizontal="left" vertical="center"/>
      <protection/>
    </xf>
    <xf numFmtId="0" fontId="6" fillId="25" borderId="36" xfId="83" applyFont="1" applyFill="1" applyBorder="1" applyAlignment="1" applyProtection="1">
      <alignment horizontal="left" vertical="center" wrapText="1"/>
      <protection locked="0"/>
    </xf>
    <xf numFmtId="1" fontId="6" fillId="25" borderId="39" xfId="83" applyNumberFormat="1" applyFont="1" applyFill="1" applyBorder="1" applyAlignment="1" applyProtection="1">
      <alignment horizontal="left" vertical="center"/>
      <protection locked="0"/>
    </xf>
    <xf numFmtId="0" fontId="6" fillId="25" borderId="47" xfId="83" applyFont="1" applyFill="1" applyBorder="1" applyAlignment="1" applyProtection="1">
      <alignment horizontal="left" vertical="center" wrapText="1"/>
      <protection locked="0"/>
    </xf>
    <xf numFmtId="0" fontId="6" fillId="25" borderId="23" xfId="83" applyFont="1" applyFill="1" applyBorder="1" applyAlignment="1" applyProtection="1">
      <alignment horizontal="left" vertical="center" wrapText="1"/>
      <protection locked="0"/>
    </xf>
    <xf numFmtId="0" fontId="91" fillId="24" borderId="11" xfId="83" applyFont="1" applyFill="1" applyBorder="1" applyAlignment="1">
      <alignment horizontal="left" vertical="center"/>
      <protection/>
    </xf>
    <xf numFmtId="1" fontId="91" fillId="24" borderId="10" xfId="83" applyNumberFormat="1" applyFont="1" applyFill="1" applyBorder="1" applyAlignment="1">
      <alignment horizontal="right" vertical="center"/>
      <protection/>
    </xf>
    <xf numFmtId="0" fontId="92" fillId="24" borderId="10" xfId="83" applyFont="1" applyFill="1" applyBorder="1" applyAlignment="1">
      <alignment horizontal="center" vertical="center" wrapText="1"/>
      <protection/>
    </xf>
    <xf numFmtId="0" fontId="92" fillId="24" borderId="25" xfId="83" applyFont="1" applyFill="1" applyBorder="1" applyAlignment="1">
      <alignment horizontal="center" vertical="center" wrapText="1"/>
      <protection/>
    </xf>
    <xf numFmtId="0" fontId="92" fillId="0" borderId="0" xfId="83" applyFont="1">
      <alignment/>
      <protection/>
    </xf>
    <xf numFmtId="0" fontId="14" fillId="0" borderId="0" xfId="83" applyFont="1">
      <alignment/>
      <protection/>
    </xf>
    <xf numFmtId="0" fontId="36" fillId="0" borderId="0" xfId="83" applyFont="1">
      <alignment/>
      <protection/>
    </xf>
    <xf numFmtId="0" fontId="5" fillId="20" borderId="11" xfId="83" applyFont="1" applyFill="1" applyBorder="1">
      <alignment/>
      <protection/>
    </xf>
    <xf numFmtId="0" fontId="6" fillId="0" borderId="11" xfId="83" applyFont="1" applyFill="1" applyBorder="1" applyAlignment="1">
      <alignment horizontal="left"/>
      <protection/>
    </xf>
    <xf numFmtId="0" fontId="18" fillId="0" borderId="11" xfId="83" applyFont="1" applyFill="1" applyBorder="1" applyAlignment="1">
      <alignment wrapText="1"/>
      <protection/>
    </xf>
    <xf numFmtId="0" fontId="93" fillId="0" borderId="0" xfId="83" applyFont="1">
      <alignment/>
      <protection/>
    </xf>
  </cellXfs>
  <cellStyles count="12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elkem" xfId="59"/>
    <cellStyle name="Comma" xfId="60"/>
    <cellStyle name="Comma [0]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Check Cell" xfId="69"/>
    <cellStyle name="Chybně" xfId="70"/>
    <cellStyle name="Input" xfId="71"/>
    <cellStyle name="Kontrolní buňka" xfId="72"/>
    <cellStyle name="Linked Cell" xfId="73"/>
    <cellStyle name="Currency" xfId="74"/>
    <cellStyle name="Currency [0]" xfId="75"/>
    <cellStyle name="Nadpis 1" xfId="76"/>
    <cellStyle name="Nadpis 2" xfId="77"/>
    <cellStyle name="Nadpis 3" xfId="78"/>
    <cellStyle name="Nadpis 4" xfId="79"/>
    <cellStyle name="Název" xfId="80"/>
    <cellStyle name="Neutral" xfId="81"/>
    <cellStyle name="Neutrální" xfId="82"/>
    <cellStyle name="normální 2" xfId="83"/>
    <cellStyle name="normální 2 10" xfId="84"/>
    <cellStyle name="normální 2 10 2" xfId="85"/>
    <cellStyle name="normální 2 11" xfId="86"/>
    <cellStyle name="normální 2 12" xfId="87"/>
    <cellStyle name="normální 2 2" xfId="88"/>
    <cellStyle name="normální 2 3" xfId="89"/>
    <cellStyle name="normální 2 4" xfId="90"/>
    <cellStyle name="normální 2 5" xfId="91"/>
    <cellStyle name="normální 2 6" xfId="92"/>
    <cellStyle name="normální 2 7" xfId="93"/>
    <cellStyle name="normální 2 8" xfId="94"/>
    <cellStyle name="normální 2 9" xfId="95"/>
    <cellStyle name="normální 2_Přílohy_MZ-barevná_verze" xfId="96"/>
    <cellStyle name="normální 3" xfId="97"/>
    <cellStyle name="normální 3 2" xfId="98"/>
    <cellStyle name="normální 4" xfId="99"/>
    <cellStyle name="normální_100408_prilohy_MZ_souhrn_final_barevna_verze_jen_prime_naklady(1)" xfId="100"/>
    <cellStyle name="normální_Prilohy_MZ mzdové příspěvky  varianta 3xmin mzda" xfId="101"/>
    <cellStyle name="Note" xfId="102"/>
    <cellStyle name="Output" xfId="103"/>
    <cellStyle name="Poznámka" xfId="104"/>
    <cellStyle name="Percent" xfId="105"/>
    <cellStyle name="procent 2" xfId="106"/>
    <cellStyle name="procent 2 10" xfId="107"/>
    <cellStyle name="procent 2 11" xfId="108"/>
    <cellStyle name="procent 2 2" xfId="109"/>
    <cellStyle name="procent 2 3" xfId="110"/>
    <cellStyle name="procent 2 4" xfId="111"/>
    <cellStyle name="procent 2 5" xfId="112"/>
    <cellStyle name="procent 2 6" xfId="113"/>
    <cellStyle name="procent 2 7" xfId="114"/>
    <cellStyle name="procent 2 8" xfId="115"/>
    <cellStyle name="procent 2 9" xfId="116"/>
    <cellStyle name="procent 3" xfId="117"/>
    <cellStyle name="Propojená buňka" xfId="118"/>
    <cellStyle name="Followed Hyperlink" xfId="119"/>
    <cellStyle name="Správně" xfId="120"/>
    <cellStyle name="Text upozornění" xfId="121"/>
    <cellStyle name="Title" xfId="122"/>
    <cellStyle name="Total" xfId="123"/>
    <cellStyle name="Vstup" xfId="124"/>
    <cellStyle name="Výpočet" xfId="125"/>
    <cellStyle name="Výstup" xfId="126"/>
    <cellStyle name="Vysvětlující text" xfId="127"/>
    <cellStyle name="Warning Text" xfId="128"/>
    <cellStyle name="Zvýraznění 1" xfId="129"/>
    <cellStyle name="Zvýraznění 2" xfId="130"/>
    <cellStyle name="Zvýraznění 3" xfId="131"/>
    <cellStyle name="Zvýraznění 4" xfId="132"/>
    <cellStyle name="Zvýraznění 5" xfId="133"/>
    <cellStyle name="Zvýraznění 6" xfId="134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190500</xdr:colOff>
      <xdr:row>2</xdr:row>
      <xdr:rowOff>0</xdr:rowOff>
    </xdr:from>
    <xdr:ext cx="85725" cy="219075"/>
    <xdr:sp>
      <xdr:nvSpPr>
        <xdr:cNvPr id="1" name="TextovéPole 1"/>
        <xdr:cNvSpPr txBox="1">
          <a:spLocks noChangeArrowheads="1"/>
        </xdr:cNvSpPr>
      </xdr:nvSpPr>
      <xdr:spPr>
        <a:xfrm>
          <a:off x="12287250" y="1533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8</xdr:col>
      <xdr:colOff>809625</xdr:colOff>
      <xdr:row>1</xdr:row>
      <xdr:rowOff>152400</xdr:rowOff>
    </xdr:from>
    <xdr:to>
      <xdr:col>10</xdr:col>
      <xdr:colOff>628650</xdr:colOff>
      <xdr:row>1</xdr:row>
      <xdr:rowOff>628650</xdr:rowOff>
    </xdr:to>
    <xdr:sp>
      <xdr:nvSpPr>
        <xdr:cNvPr id="2" name="Rectangle 35"/>
        <xdr:cNvSpPr>
          <a:spLocks/>
        </xdr:cNvSpPr>
      </xdr:nvSpPr>
      <xdr:spPr>
        <a:xfrm>
          <a:off x="10448925" y="352425"/>
          <a:ext cx="1476375" cy="476250"/>
        </a:xfrm>
        <a:prstGeom prst="round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00FF"/>
              </a:solidFill>
            </a:rPr>
            <a:t>Vzor</a:t>
          </a:r>
        </a:p>
      </xdr:txBody>
    </xdr:sp>
    <xdr:clientData/>
  </xdr:twoCellAnchor>
  <xdr:twoCellAnchor editAs="oneCell">
    <xdr:from>
      <xdr:col>3</xdr:col>
      <xdr:colOff>228600</xdr:colOff>
      <xdr:row>1</xdr:row>
      <xdr:rowOff>38100</xdr:rowOff>
    </xdr:from>
    <xdr:to>
      <xdr:col>6</xdr:col>
      <xdr:colOff>838200</xdr:colOff>
      <xdr:row>1</xdr:row>
      <xdr:rowOff>1323975</xdr:rowOff>
    </xdr:to>
    <xdr:pic>
      <xdr:nvPicPr>
        <xdr:cNvPr id="3" name="Obrázek 3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238125"/>
          <a:ext cx="59245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800100</xdr:colOff>
      <xdr:row>23</xdr:row>
      <xdr:rowOff>190500</xdr:rowOff>
    </xdr:from>
    <xdr:to>
      <xdr:col>7</xdr:col>
      <xdr:colOff>200025</xdr:colOff>
      <xdr:row>28</xdr:row>
      <xdr:rowOff>38100</xdr:rowOff>
    </xdr:to>
    <xdr:sp>
      <xdr:nvSpPr>
        <xdr:cNvPr id="4" name="AutoShape 37"/>
        <xdr:cNvSpPr>
          <a:spLocks/>
        </xdr:cNvSpPr>
      </xdr:nvSpPr>
      <xdr:spPr>
        <a:xfrm>
          <a:off x="6457950" y="7058025"/>
          <a:ext cx="2438400" cy="847725"/>
        </a:xfrm>
        <a:prstGeom prst="wedgeRoundRectCallout">
          <a:avLst>
            <a:gd name="adj1" fmla="val 56250"/>
            <a:gd name="adj2" fmla="val 1488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Tato částka nepřímých nákladů se uvede do ŽoP do řádku </a:t>
          </a:r>
          <a:r>
            <a:rPr lang="en-US" cap="none" sz="1100" b="1" i="1" u="none" baseline="0">
              <a:solidFill>
                <a:srgbClr val="0000FF"/>
              </a:solidFill>
            </a:rPr>
            <a:t>Nepřímé náklady stanovené paušální sazbou</a:t>
          </a:r>
        </a:p>
      </xdr:txBody>
    </xdr:sp>
    <xdr:clientData/>
  </xdr:twoCellAnchor>
  <xdr:twoCellAnchor>
    <xdr:from>
      <xdr:col>7</xdr:col>
      <xdr:colOff>914400</xdr:colOff>
      <xdr:row>39</xdr:row>
      <xdr:rowOff>104775</xdr:rowOff>
    </xdr:from>
    <xdr:to>
      <xdr:col>11</xdr:col>
      <xdr:colOff>38100</xdr:colOff>
      <xdr:row>43</xdr:row>
      <xdr:rowOff>152400</xdr:rowOff>
    </xdr:to>
    <xdr:sp>
      <xdr:nvSpPr>
        <xdr:cNvPr id="5" name="AutoShape 38"/>
        <xdr:cNvSpPr>
          <a:spLocks/>
        </xdr:cNvSpPr>
      </xdr:nvSpPr>
      <xdr:spPr>
        <a:xfrm>
          <a:off x="9610725" y="10172700"/>
          <a:ext cx="2524125" cy="847725"/>
        </a:xfrm>
        <a:prstGeom prst="wedgeRoundRectCallout">
          <a:avLst>
            <a:gd name="adj1" fmla="val -64745"/>
            <a:gd name="adj2" fmla="val -11493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Doplňte do:
- MZ část 14 a. </a:t>
          </a:r>
          <a:r>
            <a:rPr lang="en-US" cap="none" sz="1100" b="1" i="1" u="none" baseline="0">
              <a:solidFill>
                <a:srgbClr val="0000FF"/>
              </a:solidFill>
            </a:rPr>
            <a:t>Příjmy projektu v monitorovaném období</a:t>
          </a:r>
          <a:r>
            <a:rPr lang="en-US" cap="none" sz="1100" b="1" i="0" u="none" baseline="0">
              <a:solidFill>
                <a:srgbClr val="0000FF"/>
              </a:solidFill>
            </a:rPr>
            <a:t>,
- ŽoP do pole </a:t>
          </a:r>
          <a:r>
            <a:rPr lang="en-US" cap="none" sz="1100" b="1" i="1" u="none" baseline="0">
              <a:solidFill>
                <a:srgbClr val="0000FF"/>
              </a:solidFill>
            </a:rPr>
            <a:t>Zdůvodnění platby</a:t>
          </a:r>
        </a:p>
      </xdr:txBody>
    </xdr:sp>
    <xdr:clientData/>
  </xdr:twoCellAnchor>
  <xdr:twoCellAnchor>
    <xdr:from>
      <xdr:col>10</xdr:col>
      <xdr:colOff>247650</xdr:colOff>
      <xdr:row>30</xdr:row>
      <xdr:rowOff>152400</xdr:rowOff>
    </xdr:from>
    <xdr:to>
      <xdr:col>14</xdr:col>
      <xdr:colOff>38100</xdr:colOff>
      <xdr:row>35</xdr:row>
      <xdr:rowOff>180975</xdr:rowOff>
    </xdr:to>
    <xdr:sp>
      <xdr:nvSpPr>
        <xdr:cNvPr id="6" name="AutoShape 39"/>
        <xdr:cNvSpPr>
          <a:spLocks/>
        </xdr:cNvSpPr>
      </xdr:nvSpPr>
      <xdr:spPr>
        <a:xfrm>
          <a:off x="11544300" y="8420100"/>
          <a:ext cx="2628900" cy="1028700"/>
        </a:xfrm>
        <a:prstGeom prst="wedgeRoundRectCallout">
          <a:avLst>
            <a:gd name="adj1" fmla="val -67976"/>
            <a:gd name="adj2" fmla="val 5925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Doplňte do:
- ŽoP - </a:t>
          </a:r>
          <a:r>
            <a:rPr lang="en-US" cap="none" sz="1100" b="1" i="1" u="none" baseline="0">
              <a:solidFill>
                <a:srgbClr val="0000FF"/>
              </a:solidFill>
            </a:rPr>
            <a:t>Celkem způsobilé výdaje</a:t>
          </a:r>
          <a:r>
            <a:rPr lang="en-US" cap="none" sz="1100" b="1" i="0" u="none" baseline="0">
              <a:solidFill>
                <a:srgbClr val="0000FF"/>
              </a:solidFill>
            </a:rPr>
            <a:t> a </a:t>
          </a:r>
          <a:r>
            <a:rPr lang="en-US" cap="none" sz="1100" b="1" i="1" u="none" baseline="0">
              <a:solidFill>
                <a:srgbClr val="0000FF"/>
              </a:solidFill>
            </a:rPr>
            <a:t>Požadovaná částka dotace celkem
</a:t>
          </a:r>
          <a:r>
            <a:rPr lang="en-US" cap="none" sz="1100" b="1" i="0" u="none" baseline="0">
              <a:solidFill>
                <a:srgbClr val="0000FF"/>
              </a:solidFill>
            </a:rPr>
            <a:t>- MZ - část 12 f. </a:t>
          </a:r>
          <a:r>
            <a:rPr lang="en-US" cap="none" sz="1100" b="1" i="1" u="none" baseline="0">
              <a:solidFill>
                <a:srgbClr val="0000FF"/>
              </a:solidFill>
            </a:rPr>
            <a:t>Požadováno v přiložené ŽoP</a:t>
          </a:r>
        </a:p>
      </xdr:txBody>
    </xdr:sp>
    <xdr:clientData/>
  </xdr:twoCellAnchor>
  <xdr:twoCellAnchor>
    <xdr:from>
      <xdr:col>11</xdr:col>
      <xdr:colOff>485775</xdr:colOff>
      <xdr:row>11</xdr:row>
      <xdr:rowOff>590550</xdr:rowOff>
    </xdr:from>
    <xdr:to>
      <xdr:col>15</xdr:col>
      <xdr:colOff>123825</xdr:colOff>
      <xdr:row>14</xdr:row>
      <xdr:rowOff>0</xdr:rowOff>
    </xdr:to>
    <xdr:sp>
      <xdr:nvSpPr>
        <xdr:cNvPr id="7" name="AutoShape 40"/>
        <xdr:cNvSpPr>
          <a:spLocks/>
        </xdr:cNvSpPr>
      </xdr:nvSpPr>
      <xdr:spPr>
        <a:xfrm>
          <a:off x="12582525" y="4191000"/>
          <a:ext cx="2286000" cy="876300"/>
        </a:xfrm>
        <a:prstGeom prst="wedgeRoundRectCallout">
          <a:avLst>
            <a:gd name="adj1" fmla="val -75833"/>
            <a:gd name="adj2" fmla="val -3352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v případě, že byl výdaje prvotně uhrazen z provozního účtu, uveďte datum této úhrady do závorky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1</xdr:row>
      <xdr:rowOff>9525</xdr:rowOff>
    </xdr:from>
    <xdr:to>
      <xdr:col>7</xdr:col>
      <xdr:colOff>228600</xdr:colOff>
      <xdr:row>3</xdr:row>
      <xdr:rowOff>152400</xdr:rowOff>
    </xdr:to>
    <xdr:sp>
      <xdr:nvSpPr>
        <xdr:cNvPr id="1" name="Rectangle 2"/>
        <xdr:cNvSpPr>
          <a:spLocks/>
        </xdr:cNvSpPr>
      </xdr:nvSpPr>
      <xdr:spPr>
        <a:xfrm>
          <a:off x="6324600" y="171450"/>
          <a:ext cx="971550" cy="466725"/>
        </a:xfrm>
        <a:prstGeom prst="round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00FF"/>
              </a:solidFill>
            </a:rPr>
            <a:t>Vzor</a:t>
          </a:r>
        </a:p>
      </xdr:txBody>
    </xdr:sp>
    <xdr:clientData/>
  </xdr:twoCellAnchor>
  <xdr:twoCellAnchor editAs="oneCell">
    <xdr:from>
      <xdr:col>0</xdr:col>
      <xdr:colOff>209550</xdr:colOff>
      <xdr:row>0</xdr:row>
      <xdr:rowOff>0</xdr:rowOff>
    </xdr:from>
    <xdr:to>
      <xdr:col>4</xdr:col>
      <xdr:colOff>685800</xdr:colOff>
      <xdr:row>6</xdr:row>
      <xdr:rowOff>38100</xdr:rowOff>
    </xdr:to>
    <xdr:pic>
      <xdr:nvPicPr>
        <xdr:cNvPr id="2" name="Obrázek 3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46482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619125</xdr:colOff>
      <xdr:row>17</xdr:row>
      <xdr:rowOff>57150</xdr:rowOff>
    </xdr:from>
    <xdr:to>
      <xdr:col>6</xdr:col>
      <xdr:colOff>523875</xdr:colOff>
      <xdr:row>22</xdr:row>
      <xdr:rowOff>76200</xdr:rowOff>
    </xdr:to>
    <xdr:sp>
      <xdr:nvSpPr>
        <xdr:cNvPr id="3" name="AutoShape 5"/>
        <xdr:cNvSpPr>
          <a:spLocks/>
        </xdr:cNvSpPr>
      </xdr:nvSpPr>
      <xdr:spPr>
        <a:xfrm>
          <a:off x="4133850" y="3590925"/>
          <a:ext cx="2552700" cy="952500"/>
        </a:xfrm>
        <a:prstGeom prst="wedgeRoundRectCallout">
          <a:avLst>
            <a:gd name="adj1" fmla="val -75374"/>
            <a:gd name="adj2" fmla="val -52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8000"/>
              </a:solidFill>
            </a:rPr>
            <a:t>MZ č. 1/2010 - tato částka bude shodná s částkou uvedenou v MZ část 12, řádek f </a:t>
          </a:r>
          <a:r>
            <a:rPr lang="en-US" cap="none" sz="1100" b="1" i="1" u="none" baseline="0">
              <a:solidFill>
                <a:srgbClr val="008000"/>
              </a:solidFill>
            </a:rPr>
            <a:t>Požadováno v přiložené ŽoP</a:t>
          </a:r>
        </a:p>
      </xdr:txBody>
    </xdr:sp>
    <xdr:clientData/>
  </xdr:twoCellAnchor>
  <xdr:twoCellAnchor>
    <xdr:from>
      <xdr:col>1</xdr:col>
      <xdr:colOff>66675</xdr:colOff>
      <xdr:row>22</xdr:row>
      <xdr:rowOff>152400</xdr:rowOff>
    </xdr:from>
    <xdr:to>
      <xdr:col>2</xdr:col>
      <xdr:colOff>1333500</xdr:colOff>
      <xdr:row>27</xdr:row>
      <xdr:rowOff>142875</xdr:rowOff>
    </xdr:to>
    <xdr:sp>
      <xdr:nvSpPr>
        <xdr:cNvPr id="4" name="AutoShape 6"/>
        <xdr:cNvSpPr>
          <a:spLocks/>
        </xdr:cNvSpPr>
      </xdr:nvSpPr>
      <xdr:spPr>
        <a:xfrm>
          <a:off x="590550" y="4619625"/>
          <a:ext cx="2371725" cy="904875"/>
        </a:xfrm>
        <a:prstGeom prst="wedgeRoundRectCallout">
          <a:avLst>
            <a:gd name="adj1" fmla="val 40763"/>
            <a:gd name="adj2" fmla="val -13695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8000"/>
              </a:solidFill>
            </a:rPr>
            <a:t>MZ č. 1/2010 - tato částka bude shodná s částkou uvedenou v MZ část 15 </a:t>
          </a:r>
          <a:r>
            <a:rPr lang="en-US" cap="none" sz="1100" b="1" i="1" u="none" baseline="0">
              <a:solidFill>
                <a:srgbClr val="008000"/>
              </a:solidFill>
            </a:rPr>
            <a:t>Odhad následující ŽoP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1</xdr:row>
      <xdr:rowOff>285750</xdr:rowOff>
    </xdr:from>
    <xdr:to>
      <xdr:col>7</xdr:col>
      <xdr:colOff>800100</xdr:colOff>
      <xdr:row>1</xdr:row>
      <xdr:rowOff>733425</xdr:rowOff>
    </xdr:to>
    <xdr:sp>
      <xdr:nvSpPr>
        <xdr:cNvPr id="1" name="Rectangle 22"/>
        <xdr:cNvSpPr>
          <a:spLocks/>
        </xdr:cNvSpPr>
      </xdr:nvSpPr>
      <xdr:spPr>
        <a:xfrm>
          <a:off x="9886950" y="485775"/>
          <a:ext cx="1676400" cy="447675"/>
        </a:xfrm>
        <a:prstGeom prst="round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00FF"/>
              </a:solidFill>
            </a:rPr>
            <a:t>Vzor</a:t>
          </a:r>
        </a:p>
      </xdr:txBody>
    </xdr:sp>
    <xdr:clientData/>
  </xdr:twoCellAnchor>
  <xdr:twoCellAnchor editAs="oneCell">
    <xdr:from>
      <xdr:col>0</xdr:col>
      <xdr:colOff>2781300</xdr:colOff>
      <xdr:row>1</xdr:row>
      <xdr:rowOff>200025</xdr:rowOff>
    </xdr:from>
    <xdr:to>
      <xdr:col>3</xdr:col>
      <xdr:colOff>781050</xdr:colOff>
      <xdr:row>1</xdr:row>
      <xdr:rowOff>1209675</xdr:rowOff>
    </xdr:to>
    <xdr:pic>
      <xdr:nvPicPr>
        <xdr:cNvPr id="2" name="Obrázek 3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400050"/>
          <a:ext cx="46482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3533775</xdr:colOff>
      <xdr:row>69</xdr:row>
      <xdr:rowOff>104775</xdr:rowOff>
    </xdr:from>
    <xdr:to>
      <xdr:col>3</xdr:col>
      <xdr:colOff>304800</xdr:colOff>
      <xdr:row>75</xdr:row>
      <xdr:rowOff>114300</xdr:rowOff>
    </xdr:to>
    <xdr:sp>
      <xdr:nvSpPr>
        <xdr:cNvPr id="3" name="AutoShape 24"/>
        <xdr:cNvSpPr>
          <a:spLocks/>
        </xdr:cNvSpPr>
      </xdr:nvSpPr>
      <xdr:spPr>
        <a:xfrm>
          <a:off x="3533775" y="17125950"/>
          <a:ext cx="3419475" cy="1209675"/>
        </a:xfrm>
        <a:prstGeom prst="wedgeRoundRectCallout">
          <a:avLst>
            <a:gd name="adj1" fmla="val -56898"/>
            <a:gd name="adj2" fmla="val -3740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nepřímé výdaje, které byly odvedeny z projektového účtu za účelem financování nepřímých výdajů (nikoli výše NV požadována v ŽoP). Tato částka bude uvedena v Čestném prohlášení příjemce - čerpání NV.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1</xdr:row>
      <xdr:rowOff>28575</xdr:rowOff>
    </xdr:from>
    <xdr:to>
      <xdr:col>11</xdr:col>
      <xdr:colOff>219075</xdr:colOff>
      <xdr:row>1</xdr:row>
      <xdr:rowOff>438150</xdr:rowOff>
    </xdr:to>
    <xdr:sp>
      <xdr:nvSpPr>
        <xdr:cNvPr id="1" name="Rectangle 19"/>
        <xdr:cNvSpPr>
          <a:spLocks/>
        </xdr:cNvSpPr>
      </xdr:nvSpPr>
      <xdr:spPr>
        <a:xfrm>
          <a:off x="10620375" y="228600"/>
          <a:ext cx="1743075" cy="409575"/>
        </a:xfrm>
        <a:prstGeom prst="round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00FF"/>
              </a:solidFill>
            </a:rPr>
            <a:t>Vzor</a:t>
          </a:r>
        </a:p>
      </xdr:txBody>
    </xdr:sp>
    <xdr:clientData/>
  </xdr:twoCellAnchor>
  <xdr:twoCellAnchor editAs="oneCell">
    <xdr:from>
      <xdr:col>1</xdr:col>
      <xdr:colOff>371475</xdr:colOff>
      <xdr:row>1</xdr:row>
      <xdr:rowOff>95250</xdr:rowOff>
    </xdr:from>
    <xdr:to>
      <xdr:col>6</xdr:col>
      <xdr:colOff>819150</xdr:colOff>
      <xdr:row>1</xdr:row>
      <xdr:rowOff>1104900</xdr:rowOff>
    </xdr:to>
    <xdr:pic>
      <xdr:nvPicPr>
        <xdr:cNvPr id="2" name="Obrázek 3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295275"/>
          <a:ext cx="46482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1200150</xdr:colOff>
      <xdr:row>1</xdr:row>
      <xdr:rowOff>85725</xdr:rowOff>
    </xdr:from>
    <xdr:to>
      <xdr:col>8</xdr:col>
      <xdr:colOff>1609725</xdr:colOff>
      <xdr:row>1</xdr:row>
      <xdr:rowOff>514350</xdr:rowOff>
    </xdr:to>
    <xdr:sp>
      <xdr:nvSpPr>
        <xdr:cNvPr id="1" name="Rectangle 29"/>
        <xdr:cNvSpPr>
          <a:spLocks/>
        </xdr:cNvSpPr>
      </xdr:nvSpPr>
      <xdr:spPr>
        <a:xfrm>
          <a:off x="7743825" y="285750"/>
          <a:ext cx="1657350" cy="428625"/>
        </a:xfrm>
        <a:prstGeom prst="round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00FF"/>
              </a:solidFill>
            </a:rPr>
            <a:t>Vzor</a:t>
          </a:r>
        </a:p>
      </xdr:txBody>
    </xdr:sp>
    <xdr:clientData/>
  </xdr:twoCellAnchor>
  <xdr:twoCellAnchor editAs="oneCell">
    <xdr:from>
      <xdr:col>3</xdr:col>
      <xdr:colOff>723900</xdr:colOff>
      <xdr:row>1</xdr:row>
      <xdr:rowOff>152400</xdr:rowOff>
    </xdr:from>
    <xdr:to>
      <xdr:col>7</xdr:col>
      <xdr:colOff>923925</xdr:colOff>
      <xdr:row>1</xdr:row>
      <xdr:rowOff>1162050</xdr:rowOff>
    </xdr:to>
    <xdr:pic>
      <xdr:nvPicPr>
        <xdr:cNvPr id="2" name="Obrázek 3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352425"/>
          <a:ext cx="46482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152400</xdr:rowOff>
    </xdr:from>
    <xdr:to>
      <xdr:col>12</xdr:col>
      <xdr:colOff>276225</xdr:colOff>
      <xdr:row>1</xdr:row>
      <xdr:rowOff>342900</xdr:rowOff>
    </xdr:to>
    <xdr:sp>
      <xdr:nvSpPr>
        <xdr:cNvPr id="1" name="Rectangle 18"/>
        <xdr:cNvSpPr>
          <a:spLocks/>
        </xdr:cNvSpPr>
      </xdr:nvSpPr>
      <xdr:spPr>
        <a:xfrm>
          <a:off x="14039850" y="152400"/>
          <a:ext cx="1190625" cy="390525"/>
        </a:xfrm>
        <a:prstGeom prst="round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00FF"/>
              </a:solidFill>
            </a:rPr>
            <a:t>Vzor</a:t>
          </a:r>
        </a:p>
      </xdr:txBody>
    </xdr:sp>
    <xdr:clientData/>
  </xdr:twoCellAnchor>
  <xdr:twoCellAnchor editAs="oneCell">
    <xdr:from>
      <xdr:col>1</xdr:col>
      <xdr:colOff>1057275</xdr:colOff>
      <xdr:row>1</xdr:row>
      <xdr:rowOff>57150</xdr:rowOff>
    </xdr:from>
    <xdr:to>
      <xdr:col>6</xdr:col>
      <xdr:colOff>180975</xdr:colOff>
      <xdr:row>1</xdr:row>
      <xdr:rowOff>1066800</xdr:rowOff>
    </xdr:to>
    <xdr:pic>
      <xdr:nvPicPr>
        <xdr:cNvPr id="2" name="Obrázek 3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57175"/>
          <a:ext cx="46482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5</xdr:row>
      <xdr:rowOff>28575</xdr:rowOff>
    </xdr:from>
    <xdr:to>
      <xdr:col>9</xdr:col>
      <xdr:colOff>171450</xdr:colOff>
      <xdr:row>7</xdr:row>
      <xdr:rowOff>123825</xdr:rowOff>
    </xdr:to>
    <xdr:sp>
      <xdr:nvSpPr>
        <xdr:cNvPr id="3" name="AutoShape 20"/>
        <xdr:cNvSpPr>
          <a:spLocks/>
        </xdr:cNvSpPr>
      </xdr:nvSpPr>
      <xdr:spPr>
        <a:xfrm>
          <a:off x="8010525" y="2190750"/>
          <a:ext cx="3105150" cy="495300"/>
        </a:xfrm>
        <a:prstGeom prst="wedgeRoundRectCallout">
          <a:avLst>
            <a:gd name="adj1" fmla="val -87731"/>
            <a:gd name="adj2" fmla="val 9423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Vyplňovat za každý měsíc samostatně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371475</xdr:colOff>
      <xdr:row>1</xdr:row>
      <xdr:rowOff>19050</xdr:rowOff>
    </xdr:from>
    <xdr:to>
      <xdr:col>10</xdr:col>
      <xdr:colOff>514350</xdr:colOff>
      <xdr:row>1</xdr:row>
      <xdr:rowOff>695325</xdr:rowOff>
    </xdr:to>
    <xdr:sp>
      <xdr:nvSpPr>
        <xdr:cNvPr id="1" name="Rectangle 14"/>
        <xdr:cNvSpPr>
          <a:spLocks/>
        </xdr:cNvSpPr>
      </xdr:nvSpPr>
      <xdr:spPr>
        <a:xfrm>
          <a:off x="9515475" y="219075"/>
          <a:ext cx="1990725" cy="676275"/>
        </a:xfrm>
        <a:prstGeom prst="round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00FF"/>
              </a:solidFill>
            </a:rPr>
            <a:t>Vzor</a:t>
          </a:r>
        </a:p>
      </xdr:txBody>
    </xdr:sp>
    <xdr:clientData/>
  </xdr:twoCellAnchor>
  <xdr:twoCellAnchor editAs="oneCell">
    <xdr:from>
      <xdr:col>2</xdr:col>
      <xdr:colOff>1905000</xdr:colOff>
      <xdr:row>1</xdr:row>
      <xdr:rowOff>85725</xdr:rowOff>
    </xdr:from>
    <xdr:to>
      <xdr:col>7</xdr:col>
      <xdr:colOff>57150</xdr:colOff>
      <xdr:row>1</xdr:row>
      <xdr:rowOff>1095375</xdr:rowOff>
    </xdr:to>
    <xdr:pic>
      <xdr:nvPicPr>
        <xdr:cNvPr id="2" name="Obrázek 3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285750"/>
          <a:ext cx="46482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1</xdr:row>
      <xdr:rowOff>0</xdr:rowOff>
    </xdr:from>
    <xdr:to>
      <xdr:col>9</xdr:col>
      <xdr:colOff>752475</xdr:colOff>
      <xdr:row>1</xdr:row>
      <xdr:rowOff>361950</xdr:rowOff>
    </xdr:to>
    <xdr:sp>
      <xdr:nvSpPr>
        <xdr:cNvPr id="1" name="Rectangle 16"/>
        <xdr:cNvSpPr>
          <a:spLocks/>
        </xdr:cNvSpPr>
      </xdr:nvSpPr>
      <xdr:spPr>
        <a:xfrm>
          <a:off x="11420475" y="209550"/>
          <a:ext cx="1685925" cy="361950"/>
        </a:xfrm>
        <a:prstGeom prst="round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00FF"/>
              </a:solidFill>
            </a:rPr>
            <a:t>Vzor</a:t>
          </a:r>
        </a:p>
      </xdr:txBody>
    </xdr:sp>
    <xdr:clientData/>
  </xdr:twoCellAnchor>
  <xdr:twoCellAnchor editAs="oneCell">
    <xdr:from>
      <xdr:col>2</xdr:col>
      <xdr:colOff>1143000</xdr:colOff>
      <xdr:row>1</xdr:row>
      <xdr:rowOff>257175</xdr:rowOff>
    </xdr:from>
    <xdr:to>
      <xdr:col>6</xdr:col>
      <xdr:colOff>114300</xdr:colOff>
      <xdr:row>1</xdr:row>
      <xdr:rowOff>1266825</xdr:rowOff>
    </xdr:to>
    <xdr:pic>
      <xdr:nvPicPr>
        <xdr:cNvPr id="2" name="Obrázek 3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466725"/>
          <a:ext cx="46482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466725</xdr:colOff>
      <xdr:row>0</xdr:row>
      <xdr:rowOff>152400</xdr:rowOff>
    </xdr:from>
    <xdr:to>
      <xdr:col>9</xdr:col>
      <xdr:colOff>333375</xdr:colOff>
      <xdr:row>6</xdr:row>
      <xdr:rowOff>19050</xdr:rowOff>
    </xdr:to>
    <xdr:pic>
      <xdr:nvPicPr>
        <xdr:cNvPr id="1" name="Obrázek 3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152400"/>
          <a:ext cx="45529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542925</xdr:colOff>
      <xdr:row>1</xdr:row>
      <xdr:rowOff>95250</xdr:rowOff>
    </xdr:from>
    <xdr:to>
      <xdr:col>11</xdr:col>
      <xdr:colOff>609600</xdr:colOff>
      <xdr:row>4</xdr:row>
      <xdr:rowOff>66675</xdr:rowOff>
    </xdr:to>
    <xdr:sp>
      <xdr:nvSpPr>
        <xdr:cNvPr id="2" name="Rectangle 19"/>
        <xdr:cNvSpPr>
          <a:spLocks/>
        </xdr:cNvSpPr>
      </xdr:nvSpPr>
      <xdr:spPr>
        <a:xfrm>
          <a:off x="7505700" y="285750"/>
          <a:ext cx="1543050" cy="457200"/>
        </a:xfrm>
        <a:prstGeom prst="round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00FF"/>
              </a:solidFill>
            </a:rPr>
            <a:t>Vzor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809625</xdr:colOff>
      <xdr:row>1</xdr:row>
      <xdr:rowOff>85725</xdr:rowOff>
    </xdr:from>
    <xdr:to>
      <xdr:col>1</xdr:col>
      <xdr:colOff>647700</xdr:colOff>
      <xdr:row>1</xdr:row>
      <xdr:rowOff>542925</xdr:rowOff>
    </xdr:to>
    <xdr:sp>
      <xdr:nvSpPr>
        <xdr:cNvPr id="1" name="Rectangle 3"/>
        <xdr:cNvSpPr>
          <a:spLocks/>
        </xdr:cNvSpPr>
      </xdr:nvSpPr>
      <xdr:spPr>
        <a:xfrm>
          <a:off x="809625" y="285750"/>
          <a:ext cx="1543050" cy="457200"/>
        </a:xfrm>
        <a:prstGeom prst="round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00FF"/>
              </a:solidFill>
            </a:rPr>
            <a:t>Vzor</a:t>
          </a:r>
        </a:p>
      </xdr:txBody>
    </xdr:sp>
    <xdr:clientData/>
  </xdr:twoCellAnchor>
  <xdr:twoCellAnchor editAs="oneCell">
    <xdr:from>
      <xdr:col>1</xdr:col>
      <xdr:colOff>1038225</xdr:colOff>
      <xdr:row>1</xdr:row>
      <xdr:rowOff>152400</xdr:rowOff>
    </xdr:from>
    <xdr:to>
      <xdr:col>3</xdr:col>
      <xdr:colOff>600075</xdr:colOff>
      <xdr:row>1</xdr:row>
      <xdr:rowOff>1143000</xdr:rowOff>
    </xdr:to>
    <xdr:pic>
      <xdr:nvPicPr>
        <xdr:cNvPr id="2" name="Obrázek 3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352425"/>
          <a:ext cx="45529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P59"/>
  <sheetViews>
    <sheetView showGridLines="0" view="pageBreakPreview" zoomScale="85" zoomScaleNormal="75" zoomScaleSheetLayoutView="85" zoomScalePageLayoutView="0" workbookViewId="0" topLeftCell="B16">
      <selection activeCell="J25" sqref="J25"/>
    </sheetView>
  </sheetViews>
  <sheetFormatPr defaultColWidth="9.140625" defaultRowHeight="15"/>
  <cols>
    <col min="1" max="1" width="10.7109375" style="130" customWidth="1"/>
    <col min="2" max="2" width="16.00390625" style="130" customWidth="1"/>
    <col min="3" max="3" width="10.7109375" style="130" customWidth="1"/>
    <col min="4" max="4" width="18.28125" style="130" customWidth="1"/>
    <col min="5" max="5" width="29.140625" style="130" customWidth="1"/>
    <col min="6" max="6" width="32.28125" style="130" customWidth="1"/>
    <col min="7" max="7" width="13.28125" style="130" customWidth="1"/>
    <col min="8" max="9" width="14.140625" style="130" customWidth="1"/>
    <col min="10" max="10" width="10.7109375" style="130" customWidth="1"/>
    <col min="11" max="11" width="12.00390625" style="130" customWidth="1"/>
    <col min="12" max="13" width="10.7109375" style="130" customWidth="1"/>
    <col min="14" max="16384" width="9.140625" style="130" customWidth="1"/>
  </cols>
  <sheetData>
    <row r="1" spans="1:13" s="129" customFormat="1" ht="15.75" customHeight="1">
      <c r="A1" s="477" t="s">
        <v>120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</row>
    <row r="2" spans="1:13" ht="105" customHeight="1">
      <c r="A2" s="478"/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</row>
    <row r="3" spans="1:13" ht="15.75" customHeight="1">
      <c r="A3" s="479" t="s">
        <v>7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  <c r="M3" s="479"/>
    </row>
    <row r="4" spans="1:13" ht="18" customHeight="1" thickBot="1">
      <c r="A4" s="480" t="s">
        <v>121</v>
      </c>
      <c r="B4" s="480"/>
      <c r="C4" s="480"/>
      <c r="D4" s="480"/>
      <c r="E4" s="480"/>
      <c r="F4" s="480"/>
      <c r="G4" s="480"/>
      <c r="H4" s="480"/>
      <c r="I4" s="480"/>
      <c r="J4" s="480"/>
      <c r="K4" s="480"/>
      <c r="L4" s="480"/>
      <c r="M4" s="480"/>
    </row>
    <row r="5" spans="1:13" ht="15.75" customHeight="1" thickBot="1">
      <c r="A5" s="464" t="s">
        <v>0</v>
      </c>
      <c r="B5" s="465"/>
      <c r="C5" s="465"/>
      <c r="D5" s="466"/>
      <c r="E5" s="467" t="s">
        <v>295</v>
      </c>
      <c r="F5" s="467"/>
      <c r="G5" s="467"/>
      <c r="H5" s="467"/>
      <c r="I5" s="467"/>
      <c r="J5" s="467"/>
      <c r="K5" s="467"/>
      <c r="L5" s="467"/>
      <c r="M5" s="468"/>
    </row>
    <row r="6" spans="1:13" ht="15.75" customHeight="1" thickBot="1">
      <c r="A6" s="459" t="s">
        <v>1</v>
      </c>
      <c r="B6" s="455"/>
      <c r="C6" s="455"/>
      <c r="D6" s="456"/>
      <c r="E6" s="457" t="s">
        <v>296</v>
      </c>
      <c r="F6" s="457"/>
      <c r="G6" s="457"/>
      <c r="H6" s="457"/>
      <c r="I6" s="457"/>
      <c r="J6" s="457"/>
      <c r="K6" s="457"/>
      <c r="L6" s="457"/>
      <c r="M6" s="454"/>
    </row>
    <row r="7" spans="1:13" ht="15.75" customHeight="1" thickBot="1">
      <c r="A7" s="469" t="s">
        <v>10</v>
      </c>
      <c r="B7" s="470"/>
      <c r="C7" s="470"/>
      <c r="D7" s="471"/>
      <c r="E7" s="467" t="s">
        <v>297</v>
      </c>
      <c r="F7" s="467"/>
      <c r="G7" s="467"/>
      <c r="H7" s="467"/>
      <c r="I7" s="467"/>
      <c r="J7" s="467"/>
      <c r="K7" s="467"/>
      <c r="L7" s="467"/>
      <c r="M7" s="468"/>
    </row>
    <row r="8" spans="1:13" ht="15.75" customHeight="1" thickBot="1">
      <c r="A8" s="469" t="s">
        <v>4</v>
      </c>
      <c r="B8" s="470"/>
      <c r="C8" s="470"/>
      <c r="D8" s="471"/>
      <c r="E8" s="472" t="s">
        <v>352</v>
      </c>
      <c r="F8" s="473"/>
      <c r="G8" s="473"/>
      <c r="H8" s="473"/>
      <c r="I8" s="473"/>
      <c r="J8" s="473"/>
      <c r="K8" s="473"/>
      <c r="L8" s="473"/>
      <c r="M8" s="474"/>
    </row>
    <row r="9" spans="1:13" ht="15.75" customHeight="1" thickBot="1">
      <c r="A9" s="469" t="s">
        <v>87</v>
      </c>
      <c r="B9" s="470"/>
      <c r="C9" s="470"/>
      <c r="D9" s="471"/>
      <c r="E9" s="481" t="s">
        <v>355</v>
      </c>
      <c r="F9" s="467"/>
      <c r="G9" s="467"/>
      <c r="H9" s="467"/>
      <c r="I9" s="467"/>
      <c r="J9" s="467"/>
      <c r="K9" s="467"/>
      <c r="L9" s="467"/>
      <c r="M9" s="468"/>
    </row>
    <row r="10" spans="1:11" ht="15.75" customHeight="1" thickBot="1">
      <c r="A10" s="131"/>
      <c r="B10" s="132"/>
      <c r="C10" s="132"/>
      <c r="D10" s="132"/>
      <c r="E10" s="132"/>
      <c r="F10" s="132"/>
      <c r="G10" s="132"/>
      <c r="H10" s="132"/>
      <c r="I10" s="132"/>
      <c r="J10" s="129"/>
      <c r="K10" s="129"/>
    </row>
    <row r="11" spans="1:13" ht="34.5" customHeight="1">
      <c r="A11" s="475" t="s">
        <v>122</v>
      </c>
      <c r="B11" s="475" t="s">
        <v>123</v>
      </c>
      <c r="C11" s="475" t="s">
        <v>124</v>
      </c>
      <c r="D11" s="475" t="s">
        <v>125</v>
      </c>
      <c r="E11" s="475" t="s">
        <v>126</v>
      </c>
      <c r="F11" s="475" t="s">
        <v>5</v>
      </c>
      <c r="G11" s="483" t="s">
        <v>127</v>
      </c>
      <c r="H11" s="475" t="s">
        <v>128</v>
      </c>
      <c r="I11" s="475" t="s">
        <v>129</v>
      </c>
      <c r="J11" s="475" t="s">
        <v>130</v>
      </c>
      <c r="K11" s="483" t="s">
        <v>131</v>
      </c>
      <c r="L11" s="461" t="s">
        <v>132</v>
      </c>
      <c r="M11" s="458"/>
    </row>
    <row r="12" spans="1:13" ht="50.25" customHeight="1" thickBot="1">
      <c r="A12" s="476"/>
      <c r="B12" s="482"/>
      <c r="C12" s="482"/>
      <c r="D12" s="476"/>
      <c r="E12" s="476"/>
      <c r="F12" s="476"/>
      <c r="G12" s="490"/>
      <c r="H12" s="476"/>
      <c r="I12" s="476"/>
      <c r="J12" s="476"/>
      <c r="K12" s="460"/>
      <c r="L12" s="133" t="s">
        <v>133</v>
      </c>
      <c r="M12" s="133" t="s">
        <v>134</v>
      </c>
    </row>
    <row r="13" spans="1:13" ht="36" customHeight="1" thickBot="1">
      <c r="A13" s="409" t="s">
        <v>330</v>
      </c>
      <c r="B13" s="410" t="s">
        <v>331</v>
      </c>
      <c r="C13" s="410" t="s">
        <v>332</v>
      </c>
      <c r="D13" s="411" t="s">
        <v>333</v>
      </c>
      <c r="E13" s="411" t="s">
        <v>392</v>
      </c>
      <c r="F13" s="412" t="s">
        <v>334</v>
      </c>
      <c r="G13" s="413">
        <v>50000</v>
      </c>
      <c r="H13" s="413">
        <v>50000</v>
      </c>
      <c r="I13" s="413">
        <v>0</v>
      </c>
      <c r="J13" s="411" t="s">
        <v>335</v>
      </c>
      <c r="K13" s="451" t="s">
        <v>403</v>
      </c>
      <c r="L13" s="140"/>
      <c r="M13" s="140"/>
    </row>
    <row r="14" spans="1:13" ht="29.25" customHeight="1">
      <c r="A14" s="414" t="s">
        <v>375</v>
      </c>
      <c r="B14" s="410" t="s">
        <v>331</v>
      </c>
      <c r="C14" s="410" t="s">
        <v>332</v>
      </c>
      <c r="D14" s="415" t="s">
        <v>336</v>
      </c>
      <c r="E14" s="415" t="s">
        <v>393</v>
      </c>
      <c r="F14" s="416" t="s">
        <v>337</v>
      </c>
      <c r="G14" s="417">
        <v>55000</v>
      </c>
      <c r="H14" s="417">
        <v>55000</v>
      </c>
      <c r="I14" s="417">
        <v>0</v>
      </c>
      <c r="J14" s="415" t="s">
        <v>338</v>
      </c>
      <c r="K14" s="452" t="s">
        <v>390</v>
      </c>
      <c r="L14" s="140"/>
      <c r="M14" s="140"/>
    </row>
    <row r="15" spans="1:13" ht="15.75" customHeight="1">
      <c r="A15" s="414" t="s">
        <v>376</v>
      </c>
      <c r="B15" s="418" t="s">
        <v>381</v>
      </c>
      <c r="C15" s="418" t="s">
        <v>339</v>
      </c>
      <c r="D15" s="415" t="s">
        <v>402</v>
      </c>
      <c r="E15" s="415" t="s">
        <v>340</v>
      </c>
      <c r="F15" s="419" t="s">
        <v>341</v>
      </c>
      <c r="G15" s="417">
        <v>30000</v>
      </c>
      <c r="H15" s="417">
        <v>30000</v>
      </c>
      <c r="I15" s="417">
        <v>0</v>
      </c>
      <c r="J15" s="415" t="s">
        <v>342</v>
      </c>
      <c r="K15" s="453" t="s">
        <v>391</v>
      </c>
      <c r="L15" s="140"/>
      <c r="M15" s="140"/>
    </row>
    <row r="16" spans="1:13" ht="15.75" customHeight="1">
      <c r="A16" s="414" t="s">
        <v>377</v>
      </c>
      <c r="B16" s="418" t="s">
        <v>343</v>
      </c>
      <c r="C16" s="418" t="s">
        <v>339</v>
      </c>
      <c r="D16" s="415" t="s">
        <v>401</v>
      </c>
      <c r="E16" s="415" t="s">
        <v>382</v>
      </c>
      <c r="F16" s="419" t="s">
        <v>341</v>
      </c>
      <c r="G16" s="417">
        <v>20000</v>
      </c>
      <c r="H16" s="417">
        <v>20000</v>
      </c>
      <c r="I16" s="417">
        <v>0</v>
      </c>
      <c r="J16" s="415" t="s">
        <v>344</v>
      </c>
      <c r="K16" s="453" t="s">
        <v>391</v>
      </c>
      <c r="L16" s="140"/>
      <c r="M16" s="140"/>
    </row>
    <row r="17" spans="1:13" ht="15.75" customHeight="1">
      <c r="A17" s="414" t="s">
        <v>378</v>
      </c>
      <c r="B17" s="418" t="s">
        <v>383</v>
      </c>
      <c r="C17" s="418" t="s">
        <v>339</v>
      </c>
      <c r="D17" s="415" t="s">
        <v>400</v>
      </c>
      <c r="E17" s="408" t="s">
        <v>345</v>
      </c>
      <c r="F17" s="419" t="s">
        <v>341</v>
      </c>
      <c r="G17" s="444">
        <v>50000</v>
      </c>
      <c r="H17" s="444">
        <v>50000</v>
      </c>
      <c r="I17" s="444">
        <v>50000</v>
      </c>
      <c r="J17" s="415" t="s">
        <v>346</v>
      </c>
      <c r="K17" s="453" t="s">
        <v>391</v>
      </c>
      <c r="L17" s="140"/>
      <c r="M17" s="140"/>
    </row>
    <row r="18" spans="1:13" ht="15.75" customHeight="1">
      <c r="A18" s="414" t="s">
        <v>379</v>
      </c>
      <c r="B18" s="418" t="s">
        <v>385</v>
      </c>
      <c r="C18" s="418" t="s">
        <v>339</v>
      </c>
      <c r="D18" s="415" t="s">
        <v>398</v>
      </c>
      <c r="E18" s="408" t="s">
        <v>347</v>
      </c>
      <c r="F18" s="420" t="s">
        <v>348</v>
      </c>
      <c r="G18" s="407">
        <v>75000</v>
      </c>
      <c r="H18" s="407">
        <v>75000</v>
      </c>
      <c r="I18" s="421">
        <v>0</v>
      </c>
      <c r="J18" s="415" t="s">
        <v>349</v>
      </c>
      <c r="K18" s="453" t="s">
        <v>391</v>
      </c>
      <c r="L18" s="140"/>
      <c r="M18" s="140"/>
    </row>
    <row r="19" spans="1:13" ht="15.75" customHeight="1">
      <c r="A19" s="414" t="s">
        <v>380</v>
      </c>
      <c r="B19" s="418" t="s">
        <v>386</v>
      </c>
      <c r="C19" s="418" t="s">
        <v>339</v>
      </c>
      <c r="D19" s="415" t="s">
        <v>399</v>
      </c>
      <c r="E19" s="415" t="s">
        <v>384</v>
      </c>
      <c r="F19" s="420" t="s">
        <v>350</v>
      </c>
      <c r="G19" s="421">
        <v>20000</v>
      </c>
      <c r="H19" s="421">
        <v>10000</v>
      </c>
      <c r="I19" s="421">
        <v>0</v>
      </c>
      <c r="J19" s="415" t="s">
        <v>351</v>
      </c>
      <c r="K19" s="453" t="s">
        <v>391</v>
      </c>
      <c r="L19" s="140"/>
      <c r="M19" s="140"/>
    </row>
    <row r="20" spans="1:13" ht="15.75" customHeight="1">
      <c r="A20" s="134"/>
      <c r="B20" s="135"/>
      <c r="C20" s="135"/>
      <c r="D20" s="136"/>
      <c r="E20" s="136"/>
      <c r="F20" s="141"/>
      <c r="G20" s="142"/>
      <c r="H20" s="142"/>
      <c r="I20" s="142"/>
      <c r="J20" s="136"/>
      <c r="K20" s="143"/>
      <c r="L20" s="140"/>
      <c r="M20" s="140"/>
    </row>
    <row r="21" spans="1:13" ht="15.75" customHeight="1">
      <c r="A21" s="134"/>
      <c r="B21" s="135"/>
      <c r="C21" s="135"/>
      <c r="D21" s="136"/>
      <c r="E21" s="136"/>
      <c r="F21" s="141"/>
      <c r="G21" s="142"/>
      <c r="H21" s="142"/>
      <c r="I21" s="142"/>
      <c r="J21" s="136"/>
      <c r="K21" s="143"/>
      <c r="L21" s="140"/>
      <c r="M21" s="140"/>
    </row>
    <row r="22" spans="1:13" ht="15.75" customHeight="1" thickBot="1">
      <c r="A22" s="134"/>
      <c r="B22" s="135"/>
      <c r="C22" s="135"/>
      <c r="D22" s="136"/>
      <c r="E22" s="136"/>
      <c r="F22" s="137"/>
      <c r="G22" s="138"/>
      <c r="H22" s="138"/>
      <c r="I22" s="138"/>
      <c r="J22" s="136"/>
      <c r="K22" s="139"/>
      <c r="L22" s="150"/>
      <c r="M22" s="150"/>
    </row>
    <row r="23" spans="1:13" ht="15.75" customHeight="1" thickBot="1">
      <c r="A23" s="134"/>
      <c r="B23" s="135"/>
      <c r="C23" s="135"/>
      <c r="D23" s="136"/>
      <c r="E23" s="136"/>
      <c r="F23" s="137"/>
      <c r="G23" s="138"/>
      <c r="H23" s="138"/>
      <c r="I23" s="138"/>
      <c r="J23" s="136"/>
      <c r="K23" s="139"/>
      <c r="L23" s="324"/>
      <c r="M23" s="325"/>
    </row>
    <row r="24" spans="1:13" ht="15.75" customHeight="1">
      <c r="A24" s="134"/>
      <c r="B24" s="135"/>
      <c r="C24" s="135"/>
      <c r="D24" s="136"/>
      <c r="E24" s="136"/>
      <c r="F24" s="137"/>
      <c r="G24" s="138"/>
      <c r="H24" s="138"/>
      <c r="I24" s="138"/>
      <c r="J24" s="136"/>
      <c r="K24" s="139"/>
      <c r="L24" s="322"/>
      <c r="M24" s="322"/>
    </row>
    <row r="25" spans="1:13" ht="15.75" customHeight="1">
      <c r="A25" s="134"/>
      <c r="B25" s="135"/>
      <c r="C25" s="135"/>
      <c r="D25" s="136"/>
      <c r="E25" s="136"/>
      <c r="F25" s="137"/>
      <c r="G25" s="138"/>
      <c r="H25" s="138"/>
      <c r="I25" s="138"/>
      <c r="J25" s="136"/>
      <c r="K25" s="139"/>
      <c r="L25" s="327"/>
      <c r="M25" s="328"/>
    </row>
    <row r="26" spans="1:13" ht="15.75" customHeight="1" thickBot="1">
      <c r="A26" s="134"/>
      <c r="B26" s="135"/>
      <c r="C26" s="135"/>
      <c r="D26" s="136"/>
      <c r="E26" s="136"/>
      <c r="F26" s="137"/>
      <c r="G26" s="138"/>
      <c r="H26" s="138"/>
      <c r="I26" s="138"/>
      <c r="J26" s="136"/>
      <c r="K26" s="139"/>
      <c r="L26" s="330"/>
      <c r="M26" s="331"/>
    </row>
    <row r="27" spans="1:13" ht="15.75" customHeight="1" thickBot="1">
      <c r="A27" s="134"/>
      <c r="B27" s="135"/>
      <c r="C27" s="135"/>
      <c r="D27" s="136"/>
      <c r="E27" s="136"/>
      <c r="F27" s="137"/>
      <c r="G27" s="138"/>
      <c r="H27" s="138"/>
      <c r="I27" s="138"/>
      <c r="J27" s="136"/>
      <c r="K27" s="139"/>
      <c r="L27" s="155"/>
      <c r="M27" s="155"/>
    </row>
    <row r="28" spans="1:13" ht="15.75" customHeight="1" thickBot="1">
      <c r="A28" s="134"/>
      <c r="B28" s="135"/>
      <c r="C28" s="135"/>
      <c r="D28" s="136"/>
      <c r="E28" s="136"/>
      <c r="F28" s="137"/>
      <c r="G28" s="138"/>
      <c r="H28" s="138"/>
      <c r="I28" s="138"/>
      <c r="J28" s="136"/>
      <c r="K28" s="139"/>
      <c r="L28" s="333"/>
      <c r="M28" s="334"/>
    </row>
    <row r="29" spans="1:11" ht="15.75" customHeight="1" thickBot="1">
      <c r="A29" s="144"/>
      <c r="B29" s="145"/>
      <c r="C29" s="145"/>
      <c r="D29" s="146"/>
      <c r="E29" s="146"/>
      <c r="F29" s="147"/>
      <c r="G29" s="148"/>
      <c r="H29" s="148"/>
      <c r="I29" s="148"/>
      <c r="J29" s="146"/>
      <c r="K29" s="149"/>
    </row>
    <row r="30" spans="1:13" ht="15.75" customHeight="1" thickBot="1">
      <c r="A30" s="487" t="s">
        <v>135</v>
      </c>
      <c r="B30" s="488"/>
      <c r="C30" s="488"/>
      <c r="D30" s="488"/>
      <c r="E30" s="488"/>
      <c r="F30" s="488"/>
      <c r="G30" s="489"/>
      <c r="H30" s="151">
        <f>SUM(H13:H29)</f>
        <v>290000</v>
      </c>
      <c r="I30" s="152">
        <f>SUM(I13:I29)</f>
        <v>50000</v>
      </c>
      <c r="J30" s="323"/>
      <c r="K30" s="324"/>
      <c r="L30" s="266"/>
      <c r="M30" s="267"/>
    </row>
    <row r="31" spans="1:11" ht="15.75" customHeight="1" thickBot="1">
      <c r="A31" s="484" t="s">
        <v>136</v>
      </c>
      <c r="B31" s="485"/>
      <c r="C31" s="485"/>
      <c r="D31" s="485"/>
      <c r="E31" s="485"/>
      <c r="F31" s="485"/>
      <c r="G31" s="486"/>
      <c r="H31" s="422">
        <v>125000</v>
      </c>
      <c r="I31" s="423">
        <v>50000</v>
      </c>
      <c r="J31" s="322"/>
      <c r="K31" s="322"/>
    </row>
    <row r="32" spans="1:11" ht="15.75" customHeight="1" thickBot="1">
      <c r="A32" s="484" t="s">
        <v>137</v>
      </c>
      <c r="B32" s="485"/>
      <c r="C32" s="485"/>
      <c r="D32" s="485"/>
      <c r="E32" s="485"/>
      <c r="F32" s="485"/>
      <c r="G32" s="486"/>
      <c r="H32" s="424">
        <f>H30-H31</f>
        <v>165000</v>
      </c>
      <c r="I32" s="326"/>
      <c r="J32" s="327"/>
      <c r="K32" s="327"/>
    </row>
    <row r="33" spans="1:11" ht="15.75" customHeight="1" thickBot="1">
      <c r="A33" s="491" t="s">
        <v>138</v>
      </c>
      <c r="B33" s="492"/>
      <c r="C33" s="492"/>
      <c r="D33" s="493"/>
      <c r="E33" s="494">
        <v>0.18</v>
      </c>
      <c r="F33" s="495"/>
      <c r="G33" s="496"/>
      <c r="H33" s="425">
        <f>($E$33*H32)</f>
        <v>29700</v>
      </c>
      <c r="I33" s="329"/>
      <c r="J33" s="330"/>
      <c r="K33" s="330"/>
    </row>
    <row r="34" spans="1:11" ht="15.75" customHeight="1" thickBot="1">
      <c r="A34" s="129"/>
      <c r="B34" s="129"/>
      <c r="C34" s="129"/>
      <c r="D34" s="129"/>
      <c r="E34" s="129"/>
      <c r="F34" s="129"/>
      <c r="G34" s="153"/>
      <c r="H34" s="154"/>
      <c r="I34" s="153"/>
      <c r="J34" s="153"/>
      <c r="K34" s="153"/>
    </row>
    <row r="35" spans="1:11" ht="15.75" customHeight="1" thickBot="1">
      <c r="A35" s="497" t="s">
        <v>139</v>
      </c>
      <c r="B35" s="498"/>
      <c r="C35" s="498"/>
      <c r="D35" s="498"/>
      <c r="E35" s="498"/>
      <c r="F35" s="498"/>
      <c r="G35" s="499"/>
      <c r="H35" s="426">
        <f>H30+H33</f>
        <v>319700</v>
      </c>
      <c r="I35" s="332"/>
      <c r="J35" s="333"/>
      <c r="K35" s="333"/>
    </row>
    <row r="36" spans="1:11" ht="15.75" customHeight="1" thickBot="1">
      <c r="A36" s="129"/>
      <c r="B36" s="129"/>
      <c r="C36" s="129"/>
      <c r="D36" s="156"/>
      <c r="E36" s="156"/>
      <c r="F36" s="156"/>
      <c r="G36" s="157"/>
      <c r="H36" s="129"/>
      <c r="I36" s="158"/>
      <c r="J36" s="158"/>
      <c r="K36" s="158"/>
    </row>
    <row r="37" spans="1:11" ht="15.75" customHeight="1" thickBot="1">
      <c r="A37" s="497" t="s">
        <v>140</v>
      </c>
      <c r="B37" s="498"/>
      <c r="C37" s="498"/>
      <c r="D37" s="498"/>
      <c r="E37" s="498"/>
      <c r="F37" s="498"/>
      <c r="G37" s="499"/>
      <c r="H37" s="427">
        <v>10</v>
      </c>
      <c r="I37" s="265"/>
      <c r="J37" s="503">
        <f>H35-H37</f>
        <v>319690</v>
      </c>
      <c r="K37" s="504"/>
    </row>
    <row r="38" spans="1:11" ht="15.75" customHeight="1" thickBot="1">
      <c r="A38" s="129"/>
      <c r="B38" s="129"/>
      <c r="C38" s="129"/>
      <c r="D38" s="156"/>
      <c r="E38" s="156"/>
      <c r="F38" s="156"/>
      <c r="G38" s="157"/>
      <c r="H38" s="129"/>
      <c r="I38" s="158"/>
      <c r="J38" s="158"/>
      <c r="K38" s="158"/>
    </row>
    <row r="39" spans="1:11" ht="15.75" customHeight="1" thickBot="1">
      <c r="A39" s="129"/>
      <c r="B39" s="129"/>
      <c r="C39" s="129"/>
      <c r="D39" s="500" t="s">
        <v>141</v>
      </c>
      <c r="E39" s="501"/>
      <c r="F39" s="502"/>
      <c r="G39" s="428">
        <f>I30</f>
        <v>50000</v>
      </c>
      <c r="H39" s="129"/>
      <c r="I39" s="129"/>
      <c r="J39" s="129"/>
      <c r="K39" s="129"/>
    </row>
    <row r="40" spans="1:11" ht="15.75" customHeight="1" thickBot="1">
      <c r="A40" s="129"/>
      <c r="B40" s="129"/>
      <c r="C40" s="129"/>
      <c r="D40" s="500" t="s">
        <v>142</v>
      </c>
      <c r="E40" s="501"/>
      <c r="F40" s="502"/>
      <c r="G40" s="429">
        <f>I31</f>
        <v>50000</v>
      </c>
      <c r="H40" s="129"/>
      <c r="I40" s="129"/>
      <c r="J40" s="129"/>
      <c r="K40" s="129"/>
    </row>
    <row r="41" spans="1:13" ht="15.75" customHeight="1" thickBot="1">
      <c r="A41" s="129"/>
      <c r="B41" s="129"/>
      <c r="C41" s="129"/>
      <c r="D41" s="508" t="s">
        <v>143</v>
      </c>
      <c r="E41" s="509"/>
      <c r="F41" s="510"/>
      <c r="G41" s="428">
        <f>H35-I30</f>
        <v>269700</v>
      </c>
      <c r="H41" s="129"/>
      <c r="I41" s="129"/>
      <c r="J41" s="129"/>
      <c r="K41" s="129"/>
      <c r="L41" s="446"/>
      <c r="M41" s="446"/>
    </row>
    <row r="42" spans="1:13" ht="15.75" customHeight="1" thickBot="1">
      <c r="A42" s="129"/>
      <c r="B42" s="129"/>
      <c r="C42" s="129"/>
      <c r="D42" s="511" t="s">
        <v>144</v>
      </c>
      <c r="E42" s="512"/>
      <c r="F42" s="513"/>
      <c r="G42" s="428">
        <f>H31-I31</f>
        <v>75000</v>
      </c>
      <c r="H42" s="129"/>
      <c r="I42" s="158"/>
      <c r="J42" s="158"/>
      <c r="K42" s="158"/>
      <c r="L42" s="447"/>
      <c r="M42" s="447"/>
    </row>
    <row r="43" spans="1:13" ht="15.75" customHeight="1">
      <c r="A43" s="129"/>
      <c r="B43" s="129"/>
      <c r="C43" s="129"/>
      <c r="D43" s="156"/>
      <c r="E43" s="156"/>
      <c r="F43" s="156"/>
      <c r="G43" s="157"/>
      <c r="H43" s="129"/>
      <c r="I43" s="158"/>
      <c r="J43" s="158"/>
      <c r="K43" s="158"/>
      <c r="L43" s="445"/>
      <c r="M43" s="447"/>
    </row>
    <row r="44" spans="1:13" ht="15.75" customHeight="1">
      <c r="A44" s="129"/>
      <c r="B44" s="129"/>
      <c r="C44" s="129"/>
      <c r="D44" s="156"/>
      <c r="E44" s="156"/>
      <c r="F44" s="156"/>
      <c r="G44" s="157"/>
      <c r="H44" s="129"/>
      <c r="I44" s="158"/>
      <c r="J44" s="158"/>
      <c r="K44" s="158"/>
      <c r="L44" s="445"/>
      <c r="M44" s="447"/>
    </row>
    <row r="45" spans="1:13" ht="15.75" customHeight="1">
      <c r="A45" s="159" t="s">
        <v>145</v>
      </c>
      <c r="B45" s="158"/>
      <c r="C45" s="158"/>
      <c r="D45" s="158"/>
      <c r="E45" s="158"/>
      <c r="F45" s="158"/>
      <c r="G45" s="158"/>
      <c r="H45" s="158"/>
      <c r="I45" s="160"/>
      <c r="J45" s="160"/>
      <c r="K45" s="160"/>
      <c r="L45" s="447"/>
      <c r="M45" s="447"/>
    </row>
    <row r="46" spans="1:13" ht="15.75" customHeight="1">
      <c r="A46" s="514" t="s">
        <v>255</v>
      </c>
      <c r="B46" s="514"/>
      <c r="C46" s="514"/>
      <c r="D46" s="514"/>
      <c r="E46" s="514"/>
      <c r="F46" s="514"/>
      <c r="G46" s="158"/>
      <c r="H46" s="158"/>
      <c r="I46" s="160"/>
      <c r="J46" s="160"/>
      <c r="K46" s="160"/>
      <c r="L46" s="448"/>
      <c r="M46" s="448"/>
    </row>
    <row r="47" spans="2:13" ht="27" customHeight="1" thickBot="1">
      <c r="B47" s="159"/>
      <c r="C47" s="159"/>
      <c r="D47" s="159"/>
      <c r="E47" s="159"/>
      <c r="F47" s="159"/>
      <c r="G47" s="160"/>
      <c r="H47" s="160"/>
      <c r="I47" s="160"/>
      <c r="J47" s="160"/>
      <c r="K47" s="160"/>
      <c r="L47" s="449"/>
      <c r="M47" s="449"/>
    </row>
    <row r="48" spans="1:16" ht="15.75" customHeight="1" thickBot="1">
      <c r="A48" s="515" t="s">
        <v>146</v>
      </c>
      <c r="B48" s="516"/>
      <c r="C48" s="516"/>
      <c r="D48" s="516"/>
      <c r="E48" s="516"/>
      <c r="F48" s="516"/>
      <c r="G48" s="516"/>
      <c r="H48" s="516"/>
      <c r="I48" s="516"/>
      <c r="J48" s="516"/>
      <c r="K48" s="516"/>
      <c r="L48" s="517"/>
      <c r="M48" s="450"/>
      <c r="N48" s="450"/>
      <c r="O48" s="450"/>
      <c r="P48" s="450"/>
    </row>
    <row r="49" spans="1:16" ht="27" customHeight="1">
      <c r="A49" s="518" t="s">
        <v>147</v>
      </c>
      <c r="B49" s="519"/>
      <c r="C49" s="519"/>
      <c r="D49" s="519"/>
      <c r="E49" s="519"/>
      <c r="F49" s="519"/>
      <c r="G49" s="519"/>
      <c r="H49" s="519"/>
      <c r="I49" s="519"/>
      <c r="J49" s="519"/>
      <c r="K49" s="519"/>
      <c r="L49" s="519"/>
      <c r="M49" s="520"/>
      <c r="N49" s="450"/>
      <c r="O49" s="450"/>
      <c r="P49" s="450"/>
    </row>
    <row r="50" spans="1:16" ht="15.75" customHeight="1">
      <c r="A50" s="462" t="s">
        <v>148</v>
      </c>
      <c r="B50" s="463"/>
      <c r="C50" s="463"/>
      <c r="D50" s="463"/>
      <c r="E50" s="463"/>
      <c r="F50" s="463"/>
      <c r="G50" s="463"/>
      <c r="H50" s="463"/>
      <c r="I50" s="463"/>
      <c r="J50" s="463"/>
      <c r="K50" s="463"/>
      <c r="L50" s="463"/>
      <c r="M50" s="463"/>
      <c r="N50" s="450"/>
      <c r="O50" s="450"/>
      <c r="P50" s="450"/>
    </row>
    <row r="51" spans="1:16" ht="15.75" customHeight="1">
      <c r="A51" s="462" t="s">
        <v>149</v>
      </c>
      <c r="B51" s="463"/>
      <c r="C51" s="463"/>
      <c r="D51" s="463"/>
      <c r="E51" s="463"/>
      <c r="F51" s="463"/>
      <c r="G51" s="463"/>
      <c r="H51" s="463"/>
      <c r="I51" s="463"/>
      <c r="J51" s="463"/>
      <c r="K51" s="463"/>
      <c r="L51" s="463"/>
      <c r="M51" s="463"/>
      <c r="N51" s="450"/>
      <c r="O51" s="450"/>
      <c r="P51" s="450"/>
    </row>
    <row r="52" spans="1:16" ht="15.75" customHeight="1">
      <c r="A52" s="462" t="s">
        <v>150</v>
      </c>
      <c r="B52" s="463"/>
      <c r="C52" s="463"/>
      <c r="D52" s="463"/>
      <c r="E52" s="463"/>
      <c r="F52" s="463"/>
      <c r="G52" s="463"/>
      <c r="H52" s="463"/>
      <c r="I52" s="463"/>
      <c r="J52" s="463"/>
      <c r="K52" s="463"/>
      <c r="L52" s="463"/>
      <c r="M52" s="463"/>
      <c r="N52" s="463"/>
      <c r="O52" s="463"/>
      <c r="P52" s="463"/>
    </row>
    <row r="53" spans="1:11" ht="15.75" customHeight="1" thickBot="1">
      <c r="A53" s="129"/>
      <c r="B53" s="129"/>
      <c r="C53" s="129"/>
      <c r="D53" s="129"/>
      <c r="E53" s="129"/>
      <c r="F53" s="129"/>
      <c r="G53" s="129"/>
      <c r="H53" s="129"/>
      <c r="I53" s="129"/>
      <c r="J53" s="129"/>
      <c r="K53" s="129"/>
    </row>
    <row r="54" spans="1:11" ht="15.75" customHeight="1" thickBot="1">
      <c r="A54" s="161" t="s">
        <v>2</v>
      </c>
      <c r="B54" s="162"/>
      <c r="C54" s="163"/>
      <c r="D54" s="163"/>
      <c r="E54" s="164"/>
      <c r="F54" s="164"/>
      <c r="G54" s="165" t="s">
        <v>3</v>
      </c>
      <c r="H54" s="166"/>
      <c r="I54" s="166"/>
      <c r="J54" s="335"/>
      <c r="K54" s="336"/>
    </row>
    <row r="55" spans="1:11" ht="15.75" customHeight="1" thickBot="1">
      <c r="A55" s="167"/>
      <c r="B55" s="167"/>
      <c r="C55" s="167"/>
      <c r="D55" s="167"/>
      <c r="E55" s="167"/>
      <c r="F55" s="167"/>
      <c r="G55" s="167"/>
      <c r="H55" s="167"/>
      <c r="I55" s="167"/>
      <c r="J55" s="167"/>
      <c r="K55" s="167"/>
    </row>
    <row r="56" spans="1:11" ht="15.75" customHeight="1" thickBot="1">
      <c r="A56" s="168" t="s">
        <v>2</v>
      </c>
      <c r="B56" s="169"/>
      <c r="C56" s="167"/>
      <c r="D56" s="167"/>
      <c r="E56" s="167"/>
      <c r="G56" s="505" t="s">
        <v>151</v>
      </c>
      <c r="H56" s="506"/>
      <c r="I56" s="507"/>
      <c r="J56" s="335"/>
      <c r="K56" s="336"/>
    </row>
    <row r="57" ht="15.75" customHeight="1"/>
    <row r="58" ht="15.75" customHeight="1">
      <c r="A58" s="7" t="s">
        <v>263</v>
      </c>
    </row>
    <row r="59" spans="5:11" ht="15.75" customHeight="1">
      <c r="E59" s="170"/>
      <c r="F59" s="170"/>
      <c r="G59" s="170"/>
      <c r="H59" s="170"/>
      <c r="I59" s="170"/>
      <c r="J59" s="170"/>
      <c r="K59" s="170"/>
    </row>
    <row r="60" ht="15.75" customHeight="1"/>
  </sheetData>
  <sheetProtection/>
  <mergeCells count="45">
    <mergeCell ref="A37:G37"/>
    <mergeCell ref="D39:F39"/>
    <mergeCell ref="J37:K37"/>
    <mergeCell ref="G56:I56"/>
    <mergeCell ref="D40:F40"/>
    <mergeCell ref="D41:F41"/>
    <mergeCell ref="D42:F42"/>
    <mergeCell ref="A46:F46"/>
    <mergeCell ref="A48:L48"/>
    <mergeCell ref="A49:M49"/>
    <mergeCell ref="A32:G32"/>
    <mergeCell ref="A33:D33"/>
    <mergeCell ref="E33:G33"/>
    <mergeCell ref="A35:G35"/>
    <mergeCell ref="A31:G31"/>
    <mergeCell ref="A30:G30"/>
    <mergeCell ref="E11:E12"/>
    <mergeCell ref="F11:F12"/>
    <mergeCell ref="G11:G12"/>
    <mergeCell ref="A6:D6"/>
    <mergeCell ref="E6:M6"/>
    <mergeCell ref="A7:D7"/>
    <mergeCell ref="E7:M7"/>
    <mergeCell ref="E9:M9"/>
    <mergeCell ref="A11:A12"/>
    <mergeCell ref="B11:B12"/>
    <mergeCell ref="C11:C12"/>
    <mergeCell ref="D11:D12"/>
    <mergeCell ref="K11:K12"/>
    <mergeCell ref="L11:M11"/>
    <mergeCell ref="H11:H12"/>
    <mergeCell ref="A1:M1"/>
    <mergeCell ref="A2:M2"/>
    <mergeCell ref="A3:M3"/>
    <mergeCell ref="A4:M4"/>
    <mergeCell ref="A50:M50"/>
    <mergeCell ref="A51:M51"/>
    <mergeCell ref="A52:P52"/>
    <mergeCell ref="A5:D5"/>
    <mergeCell ref="E5:M5"/>
    <mergeCell ref="A8:D8"/>
    <mergeCell ref="E8:M8"/>
    <mergeCell ref="I11:I12"/>
    <mergeCell ref="J11:J12"/>
    <mergeCell ref="A9:D9"/>
  </mergeCells>
  <printOptions/>
  <pageMargins left="0.7086614173228347" right="0.7086614173228347" top="0.7874015748031497" bottom="0.7874015748031497" header="0.31496062992125984" footer="0.31496062992125984"/>
  <pageSetup fitToHeight="3" fitToWidth="1" horizontalDpi="600" verticalDpi="600" orientation="landscape" paperSize="9" scale="56" r:id="rId4"/>
  <ignoredErrors>
    <ignoredError sqref="B16 B19" twoDigitTextYear="1"/>
    <ignoredError sqref="D13:D14" numberStoredAsText="1"/>
  </ignoredError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8:K45"/>
  <sheetViews>
    <sheetView workbookViewId="0" topLeftCell="A1">
      <selection activeCell="G8" sqref="G8"/>
    </sheetView>
  </sheetViews>
  <sheetFormatPr defaultColWidth="9.140625" defaultRowHeight="15"/>
  <cols>
    <col min="1" max="1" width="7.8515625" style="283" customWidth="1"/>
    <col min="2" max="2" width="16.57421875" style="283" customWidth="1"/>
    <col min="3" max="3" width="28.28125" style="284" customWidth="1"/>
    <col min="4" max="4" width="9.8515625" style="283" customWidth="1"/>
    <col min="5" max="5" width="16.7109375" style="284" customWidth="1"/>
    <col min="6" max="6" width="13.140625" style="284" customWidth="1"/>
    <col min="7" max="7" width="13.57421875" style="284" customWidth="1"/>
    <col min="8" max="8" width="12.00390625" style="283" customWidth="1"/>
    <col min="9" max="16384" width="9.140625" style="283" customWidth="1"/>
  </cols>
  <sheetData>
    <row r="1" ht="12.75"/>
    <row r="2" ht="12.75"/>
    <row r="3" ht="12.75"/>
    <row r="4" ht="12.75"/>
    <row r="5" ht="12.75"/>
    <row r="6" ht="12.75"/>
    <row r="7" ht="12.75"/>
    <row r="8" ht="18">
      <c r="A8" s="282" t="s">
        <v>267</v>
      </c>
    </row>
    <row r="9" ht="12.75"/>
    <row r="10" spans="1:11" ht="15">
      <c r="A10" s="285" t="s">
        <v>268</v>
      </c>
      <c r="B10" s="285"/>
      <c r="C10" s="286"/>
      <c r="D10" s="756" t="s">
        <v>295</v>
      </c>
      <c r="E10" s="756"/>
      <c r="F10" s="756"/>
      <c r="G10" s="756"/>
      <c r="H10" s="287"/>
      <c r="I10" s="288"/>
      <c r="J10" s="288"/>
      <c r="K10" s="288"/>
    </row>
    <row r="11" spans="1:11" ht="15">
      <c r="A11" s="757" t="s">
        <v>269</v>
      </c>
      <c r="B11" s="757"/>
      <c r="C11" s="287"/>
      <c r="D11" s="756" t="s">
        <v>296</v>
      </c>
      <c r="E11" s="756"/>
      <c r="F11" s="756"/>
      <c r="G11" s="756"/>
      <c r="H11" s="287"/>
      <c r="I11" s="287"/>
      <c r="J11" s="287"/>
      <c r="K11" s="287"/>
    </row>
    <row r="12" spans="1:11" ht="15">
      <c r="A12" s="757" t="s">
        <v>270</v>
      </c>
      <c r="B12" s="757"/>
      <c r="C12" s="289"/>
      <c r="D12" s="758"/>
      <c r="E12" s="759"/>
      <c r="F12" s="290"/>
      <c r="G12" s="290"/>
      <c r="H12" s="287"/>
      <c r="I12" s="288"/>
      <c r="J12" s="288"/>
      <c r="K12" s="288"/>
    </row>
    <row r="13" ht="12.75"/>
    <row r="14" ht="13.5" thickBot="1"/>
    <row r="15" spans="1:8" ht="25.5" customHeight="1" thickBot="1">
      <c r="A15" s="760" t="s">
        <v>271</v>
      </c>
      <c r="B15" s="760" t="s">
        <v>272</v>
      </c>
      <c r="C15" s="762" t="s">
        <v>273</v>
      </c>
      <c r="D15" s="763"/>
      <c r="E15" s="763"/>
      <c r="F15" s="763"/>
      <c r="G15" s="763"/>
      <c r="H15" s="764"/>
    </row>
    <row r="16" spans="1:8" s="295" customFormat="1" ht="45.75" thickBot="1">
      <c r="A16" s="761"/>
      <c r="B16" s="761"/>
      <c r="C16" s="291" t="s">
        <v>274</v>
      </c>
      <c r="D16" s="292" t="s">
        <v>275</v>
      </c>
      <c r="E16" s="293" t="s">
        <v>276</v>
      </c>
      <c r="F16" s="294" t="s">
        <v>277</v>
      </c>
      <c r="G16" s="294" t="s">
        <v>278</v>
      </c>
      <c r="H16" s="292" t="s">
        <v>279</v>
      </c>
    </row>
    <row r="17" spans="1:8" ht="15.75" thickBot="1">
      <c r="A17" s="296" t="s">
        <v>26</v>
      </c>
      <c r="B17" s="297" t="s">
        <v>280</v>
      </c>
      <c r="C17" s="406" t="s">
        <v>307</v>
      </c>
      <c r="D17" s="298">
        <v>20</v>
      </c>
      <c r="E17" s="299"/>
      <c r="F17" s="300">
        <v>20</v>
      </c>
      <c r="G17" s="301">
        <v>0</v>
      </c>
      <c r="H17" s="302" t="e">
        <f aca="true" t="shared" si="0" ref="H17:H25">G17/$C$26*100</f>
        <v>#DIV/0!</v>
      </c>
    </row>
    <row r="18" spans="1:11" ht="15.75" thickBot="1">
      <c r="A18" s="303" t="s">
        <v>27</v>
      </c>
      <c r="B18" s="439" t="s">
        <v>368</v>
      </c>
      <c r="C18" s="404">
        <v>100000</v>
      </c>
      <c r="D18" s="306" t="e">
        <f aca="true" t="shared" si="1" ref="D18:D25">C18/$C$26*100</f>
        <v>#DIV/0!</v>
      </c>
      <c r="E18" s="305">
        <v>100000</v>
      </c>
      <c r="F18" s="307" t="e">
        <f>E18/$C$26*100</f>
        <v>#DIV/0!</v>
      </c>
      <c r="G18" s="308">
        <v>0</v>
      </c>
      <c r="H18" s="309" t="e">
        <f t="shared" si="0"/>
        <v>#DIV/0!</v>
      </c>
      <c r="J18" s="754"/>
      <c r="K18" s="755"/>
    </row>
    <row r="19" spans="1:8" ht="15">
      <c r="A19" s="303" t="s">
        <v>28</v>
      </c>
      <c r="B19" s="439" t="s">
        <v>369</v>
      </c>
      <c r="C19" s="405">
        <v>100000</v>
      </c>
      <c r="D19" s="306" t="e">
        <f t="shared" si="1"/>
        <v>#DIV/0!</v>
      </c>
      <c r="E19" s="305">
        <v>100000</v>
      </c>
      <c r="F19" s="307" t="e">
        <f>E19/$C$26*100</f>
        <v>#DIV/0!</v>
      </c>
      <c r="G19" s="308">
        <v>0</v>
      </c>
      <c r="H19" s="309" t="e">
        <f t="shared" si="0"/>
        <v>#DIV/0!</v>
      </c>
    </row>
    <row r="20" spans="1:8" ht="14.25">
      <c r="A20" s="303" t="s">
        <v>29</v>
      </c>
      <c r="B20" s="304"/>
      <c r="C20" s="305">
        <v>100000</v>
      </c>
      <c r="D20" s="306" t="e">
        <f t="shared" si="1"/>
        <v>#DIV/0!</v>
      </c>
      <c r="E20" s="305">
        <v>100000</v>
      </c>
      <c r="F20" s="307" t="e">
        <f>E20/$C$26*100</f>
        <v>#DIV/0!</v>
      </c>
      <c r="G20" s="308">
        <v>0</v>
      </c>
      <c r="H20" s="309" t="e">
        <f t="shared" si="0"/>
        <v>#DIV/0!</v>
      </c>
    </row>
    <row r="21" spans="1:8" ht="14.25">
      <c r="A21" s="303" t="s">
        <v>30</v>
      </c>
      <c r="B21" s="304"/>
      <c r="C21" s="305">
        <v>100000</v>
      </c>
      <c r="D21" s="306" t="e">
        <f t="shared" si="1"/>
        <v>#DIV/0!</v>
      </c>
      <c r="E21" s="305">
        <v>100000</v>
      </c>
      <c r="F21" s="307" t="e">
        <f>E21/$C$26*100</f>
        <v>#DIV/0!</v>
      </c>
      <c r="G21" s="308">
        <v>0</v>
      </c>
      <c r="H21" s="309" t="e">
        <f t="shared" si="0"/>
        <v>#DIV/0!</v>
      </c>
    </row>
    <row r="22" spans="1:8" ht="14.25">
      <c r="A22" s="303" t="s">
        <v>31</v>
      </c>
      <c r="B22" s="304"/>
      <c r="C22" s="305"/>
      <c r="D22" s="306" t="e">
        <f t="shared" si="1"/>
        <v>#DIV/0!</v>
      </c>
      <c r="E22" s="305">
        <v>100000</v>
      </c>
      <c r="F22" s="307" t="e">
        <f>E22/$C$26*100</f>
        <v>#DIV/0!</v>
      </c>
      <c r="G22" s="308">
        <v>0</v>
      </c>
      <c r="H22" s="309" t="e">
        <f t="shared" si="0"/>
        <v>#DIV/0!</v>
      </c>
    </row>
    <row r="23" spans="1:8" ht="14.25">
      <c r="A23" s="303" t="s">
        <v>32</v>
      </c>
      <c r="B23" s="304"/>
      <c r="C23" s="305"/>
      <c r="D23" s="306" t="e">
        <f t="shared" si="1"/>
        <v>#DIV/0!</v>
      </c>
      <c r="E23" s="305"/>
      <c r="F23" s="307"/>
      <c r="G23" s="308">
        <v>0</v>
      </c>
      <c r="H23" s="309" t="e">
        <f t="shared" si="0"/>
        <v>#DIV/0!</v>
      </c>
    </row>
    <row r="24" spans="1:8" ht="14.25">
      <c r="A24" s="303" t="s">
        <v>33</v>
      </c>
      <c r="B24" s="304"/>
      <c r="C24" s="305"/>
      <c r="D24" s="306" t="e">
        <f t="shared" si="1"/>
        <v>#DIV/0!</v>
      </c>
      <c r="E24" s="305"/>
      <c r="F24" s="307"/>
      <c r="G24" s="308">
        <v>0</v>
      </c>
      <c r="H24" s="309" t="e">
        <f t="shared" si="0"/>
        <v>#DIV/0!</v>
      </c>
    </row>
    <row r="25" spans="1:8" ht="15" thickBot="1">
      <c r="A25" s="303" t="s">
        <v>34</v>
      </c>
      <c r="B25" s="304"/>
      <c r="C25" s="305"/>
      <c r="D25" s="306" t="e">
        <f t="shared" si="1"/>
        <v>#DIV/0!</v>
      </c>
      <c r="E25" s="305"/>
      <c r="F25" s="307"/>
      <c r="G25" s="308">
        <v>0</v>
      </c>
      <c r="H25" s="309" t="e">
        <f t="shared" si="0"/>
        <v>#DIV/0!</v>
      </c>
    </row>
    <row r="26" spans="1:8" ht="13.5" thickBot="1">
      <c r="A26" s="765" t="s">
        <v>281</v>
      </c>
      <c r="B26" s="766"/>
      <c r="C26" s="310"/>
      <c r="D26" s="311"/>
      <c r="E26" s="312"/>
      <c r="F26" s="313"/>
      <c r="G26" s="310">
        <f>SUM(G17:G25)</f>
        <v>0</v>
      </c>
      <c r="H26" s="314" t="e">
        <f>SUM(H17:H25)</f>
        <v>#DIV/0!</v>
      </c>
    </row>
    <row r="28" ht="14.25">
      <c r="A28" s="315" t="s">
        <v>282</v>
      </c>
    </row>
    <row r="29" ht="14.25">
      <c r="A29" s="315"/>
    </row>
    <row r="30" spans="1:6" ht="12.75">
      <c r="A30" s="767" t="s">
        <v>283</v>
      </c>
      <c r="B30" s="767"/>
      <c r="C30" s="768"/>
      <c r="D30" s="768"/>
      <c r="E30" s="768"/>
      <c r="F30" s="768"/>
    </row>
    <row r="31" spans="3:6" ht="14.25">
      <c r="C31" s="769" t="s">
        <v>284</v>
      </c>
      <c r="D31" s="769"/>
      <c r="E31" s="769"/>
      <c r="F31" s="769"/>
    </row>
    <row r="32" spans="2:6" ht="14.25">
      <c r="B32" s="316"/>
      <c r="C32" s="317"/>
      <c r="D32" s="316"/>
      <c r="E32" s="317"/>
      <c r="F32" s="317"/>
    </row>
    <row r="33" spans="2:6" ht="14.25">
      <c r="B33" s="316"/>
      <c r="C33" s="317"/>
      <c r="D33" s="316"/>
      <c r="E33" s="317"/>
      <c r="F33" s="317"/>
    </row>
    <row r="34" spans="1:6" ht="12.75">
      <c r="A34" s="283" t="s">
        <v>285</v>
      </c>
      <c r="C34" s="283"/>
      <c r="D34" s="284"/>
      <c r="E34" s="318"/>
      <c r="F34" s="318"/>
    </row>
    <row r="35" spans="3:4" ht="14.25">
      <c r="C35" s="769" t="s">
        <v>286</v>
      </c>
      <c r="D35" s="769"/>
    </row>
    <row r="36" spans="2:4" ht="14.25">
      <c r="B36" s="316"/>
      <c r="C36" s="317"/>
      <c r="D36" s="316"/>
    </row>
    <row r="37" spans="2:6" ht="14.25">
      <c r="B37" s="316"/>
      <c r="C37" s="317"/>
      <c r="D37" s="316"/>
      <c r="E37" s="319"/>
      <c r="F37" s="319"/>
    </row>
    <row r="39" ht="12.75">
      <c r="A39" s="320" t="s">
        <v>287</v>
      </c>
    </row>
    <row r="40" spans="1:8" ht="25.5" customHeight="1">
      <c r="A40" s="771" t="s">
        <v>288</v>
      </c>
      <c r="B40" s="771"/>
      <c r="C40" s="771"/>
      <c r="D40" s="771"/>
      <c r="E40" s="771"/>
      <c r="F40" s="771"/>
      <c r="G40" s="771"/>
      <c r="H40" s="771"/>
    </row>
    <row r="41" spans="1:8" ht="12.75">
      <c r="A41" s="771" t="s">
        <v>289</v>
      </c>
      <c r="B41" s="771"/>
      <c r="C41" s="771"/>
      <c r="D41" s="771"/>
      <c r="E41" s="771"/>
      <c r="F41" s="771"/>
      <c r="G41" s="771"/>
      <c r="H41" s="771"/>
    </row>
    <row r="42" spans="1:8" ht="12.75">
      <c r="A42" s="772" t="s">
        <v>290</v>
      </c>
      <c r="B42" s="772"/>
      <c r="C42" s="772"/>
      <c r="D42" s="772"/>
      <c r="E42" s="772"/>
      <c r="F42" s="772"/>
      <c r="G42" s="772"/>
      <c r="H42" s="772"/>
    </row>
    <row r="43" spans="1:8" ht="12.75" customHeight="1">
      <c r="A43" s="771" t="s">
        <v>291</v>
      </c>
      <c r="B43" s="771"/>
      <c r="C43" s="771"/>
      <c r="D43" s="771"/>
      <c r="E43" s="771"/>
      <c r="F43" s="771"/>
      <c r="G43" s="771"/>
      <c r="H43" s="771"/>
    </row>
    <row r="44" spans="1:8" ht="37.5" customHeight="1">
      <c r="A44" s="770" t="s">
        <v>292</v>
      </c>
      <c r="B44" s="770"/>
      <c r="C44" s="770"/>
      <c r="D44" s="770"/>
      <c r="E44" s="770"/>
      <c r="F44" s="770"/>
      <c r="G44" s="770"/>
      <c r="H44" s="770"/>
    </row>
    <row r="45" spans="1:8" ht="24.75" customHeight="1">
      <c r="A45" s="771" t="s">
        <v>293</v>
      </c>
      <c r="B45" s="771"/>
      <c r="C45" s="771"/>
      <c r="D45" s="771"/>
      <c r="E45" s="771"/>
      <c r="F45" s="771"/>
      <c r="G45" s="771"/>
      <c r="H45" s="771"/>
    </row>
  </sheetData>
  <mergeCells count="20">
    <mergeCell ref="C35:D35"/>
    <mergeCell ref="A44:H44"/>
    <mergeCell ref="A45:H45"/>
    <mergeCell ref="A40:H40"/>
    <mergeCell ref="A41:H41"/>
    <mergeCell ref="A42:H42"/>
    <mergeCell ref="A43:H43"/>
    <mergeCell ref="A26:B26"/>
    <mergeCell ref="A30:B30"/>
    <mergeCell ref="C30:F30"/>
    <mergeCell ref="C31:F31"/>
    <mergeCell ref="J18:K18"/>
    <mergeCell ref="D10:G10"/>
    <mergeCell ref="A11:B11"/>
    <mergeCell ref="D11:G11"/>
    <mergeCell ref="A12:B12"/>
    <mergeCell ref="D12:E12"/>
    <mergeCell ref="A15:A16"/>
    <mergeCell ref="B15:B16"/>
    <mergeCell ref="C15:H15"/>
  </mergeCells>
  <printOptions/>
  <pageMargins left="0.75" right="0.75" top="1" bottom="1" header="0.4921259845" footer="0.4921259845"/>
  <pageSetup horizontalDpi="200" verticalDpi="2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J108"/>
  <sheetViews>
    <sheetView showGridLines="0" view="pageBreakPreview" zoomScale="90" zoomScaleNormal="75" zoomScaleSheetLayoutView="90" zoomScalePageLayoutView="0" workbookViewId="0" topLeftCell="A58">
      <selection activeCell="C19" sqref="C19"/>
    </sheetView>
  </sheetViews>
  <sheetFormatPr defaultColWidth="9.140625" defaultRowHeight="15"/>
  <cols>
    <col min="1" max="1" width="56.28125" style="130" customWidth="1"/>
    <col min="2" max="2" width="24.140625" style="130" customWidth="1"/>
    <col min="3" max="3" width="19.28125" style="171" customWidth="1"/>
    <col min="4" max="4" width="13.28125" style="130" customWidth="1"/>
    <col min="5" max="5" width="20.57421875" style="130" customWidth="1"/>
    <col min="6" max="6" width="13.421875" style="130" customWidth="1"/>
    <col min="7" max="7" width="14.421875" style="130" customWidth="1"/>
    <col min="8" max="8" width="14.8515625" style="130" customWidth="1"/>
    <col min="9" max="9" width="15.7109375" style="130" customWidth="1"/>
    <col min="10" max="10" width="13.28125" style="130" customWidth="1"/>
    <col min="11" max="16384" width="9.140625" style="130" customWidth="1"/>
  </cols>
  <sheetData>
    <row r="1" spans="1:10" ht="15.75" customHeight="1">
      <c r="A1" s="477" t="s">
        <v>237</v>
      </c>
      <c r="B1" s="477"/>
      <c r="C1" s="477"/>
      <c r="D1" s="477"/>
      <c r="E1" s="477"/>
      <c r="F1" s="477"/>
      <c r="G1" s="477"/>
      <c r="H1" s="477"/>
      <c r="I1" s="477"/>
      <c r="J1" s="477"/>
    </row>
    <row r="2" ht="105" customHeight="1"/>
    <row r="3" spans="1:10" ht="15.75" customHeight="1">
      <c r="A3" s="525" t="s">
        <v>7</v>
      </c>
      <c r="B3" s="525"/>
      <c r="C3" s="525"/>
      <c r="D3" s="525"/>
      <c r="E3" s="525"/>
      <c r="F3" s="525"/>
      <c r="G3" s="525"/>
      <c r="H3" s="525"/>
      <c r="I3" s="525"/>
      <c r="J3" s="525"/>
    </row>
    <row r="4" spans="1:10" ht="18" customHeight="1" thickBot="1">
      <c r="A4" s="531" t="s">
        <v>236</v>
      </c>
      <c r="B4" s="531"/>
      <c r="C4" s="531"/>
      <c r="D4" s="531"/>
      <c r="E4" s="531"/>
      <c r="F4" s="531"/>
      <c r="G4" s="531"/>
      <c r="H4" s="531"/>
      <c r="I4" s="531"/>
      <c r="J4" s="531"/>
    </row>
    <row r="5" spans="1:10" ht="15.75" customHeight="1" thickBot="1">
      <c r="A5" s="209" t="s">
        <v>0</v>
      </c>
      <c r="B5" s="528" t="s">
        <v>295</v>
      </c>
      <c r="C5" s="529"/>
      <c r="D5" s="529"/>
      <c r="E5" s="529"/>
      <c r="F5" s="529"/>
      <c r="G5" s="529"/>
      <c r="H5" s="529"/>
      <c r="I5" s="529"/>
      <c r="J5" s="530"/>
    </row>
    <row r="6" spans="1:10" ht="15.75" customHeight="1" thickBot="1">
      <c r="A6" s="210" t="s">
        <v>1</v>
      </c>
      <c r="B6" s="528" t="s">
        <v>296</v>
      </c>
      <c r="C6" s="529"/>
      <c r="D6" s="529"/>
      <c r="E6" s="529"/>
      <c r="F6" s="529"/>
      <c r="G6" s="529"/>
      <c r="H6" s="529"/>
      <c r="I6" s="529"/>
      <c r="J6" s="530"/>
    </row>
    <row r="7" spans="1:10" ht="15.75" customHeight="1" thickBot="1">
      <c r="A7" s="209" t="s">
        <v>10</v>
      </c>
      <c r="B7" s="528" t="s">
        <v>297</v>
      </c>
      <c r="C7" s="529"/>
      <c r="D7" s="529"/>
      <c r="E7" s="529"/>
      <c r="F7" s="529"/>
      <c r="G7" s="529"/>
      <c r="H7" s="529"/>
      <c r="I7" s="529"/>
      <c r="J7" s="530"/>
    </row>
    <row r="8" spans="1:10" ht="15.75" customHeight="1" thickBot="1">
      <c r="A8" s="209" t="s">
        <v>4</v>
      </c>
      <c r="B8" s="528" t="s">
        <v>352</v>
      </c>
      <c r="C8" s="529"/>
      <c r="D8" s="529"/>
      <c r="E8" s="529"/>
      <c r="F8" s="529"/>
      <c r="G8" s="529"/>
      <c r="H8" s="529"/>
      <c r="I8" s="529"/>
      <c r="J8" s="530"/>
    </row>
    <row r="9" spans="1:10" ht="15.75" customHeight="1" thickBot="1">
      <c r="A9" s="209" t="s">
        <v>87</v>
      </c>
      <c r="B9" s="536" t="s">
        <v>355</v>
      </c>
      <c r="C9" s="537"/>
      <c r="D9" s="537"/>
      <c r="E9" s="537"/>
      <c r="F9" s="537"/>
      <c r="G9" s="537"/>
      <c r="H9" s="537"/>
      <c r="I9" s="537"/>
      <c r="J9" s="538"/>
    </row>
    <row r="10" ht="15.75" customHeight="1" thickBot="1">
      <c r="C10" s="130"/>
    </row>
    <row r="11" spans="1:10" ht="19.5" customHeight="1" thickBot="1">
      <c r="A11" s="541" t="s">
        <v>235</v>
      </c>
      <c r="B11" s="542"/>
      <c r="C11" s="542"/>
      <c r="D11" s="542"/>
      <c r="E11" s="542"/>
      <c r="F11" s="542"/>
      <c r="G11" s="542"/>
      <c r="H11" s="542"/>
      <c r="I11" s="542"/>
      <c r="J11" s="543"/>
    </row>
    <row r="12" spans="1:10" ht="24.75" customHeight="1">
      <c r="A12" s="544" t="s">
        <v>234</v>
      </c>
      <c r="B12" s="526" t="s">
        <v>233</v>
      </c>
      <c r="C12" s="521" t="s">
        <v>232</v>
      </c>
      <c r="D12" s="526" t="s">
        <v>231</v>
      </c>
      <c r="E12" s="526" t="s">
        <v>230</v>
      </c>
      <c r="F12" s="526" t="s">
        <v>229</v>
      </c>
      <c r="G12" s="526" t="s">
        <v>228</v>
      </c>
      <c r="H12" s="526" t="s">
        <v>261</v>
      </c>
      <c r="I12" s="523" t="s">
        <v>227</v>
      </c>
      <c r="J12" s="546" t="s">
        <v>226</v>
      </c>
    </row>
    <row r="13" spans="1:10" ht="72" customHeight="1" thickBot="1">
      <c r="A13" s="545"/>
      <c r="B13" s="527"/>
      <c r="C13" s="522"/>
      <c r="D13" s="527"/>
      <c r="E13" s="527"/>
      <c r="F13" s="527"/>
      <c r="G13" s="527"/>
      <c r="H13" s="527"/>
      <c r="I13" s="524"/>
      <c r="J13" s="547"/>
    </row>
    <row r="14" spans="1:10" ht="108.75" customHeight="1" thickBot="1">
      <c r="A14" s="361" t="s">
        <v>387</v>
      </c>
      <c r="B14" s="358" t="s">
        <v>388</v>
      </c>
      <c r="C14" s="359" t="s">
        <v>356</v>
      </c>
      <c r="D14" s="440" t="s">
        <v>370</v>
      </c>
      <c r="E14" s="440" t="s">
        <v>371</v>
      </c>
      <c r="F14" s="440" t="s">
        <v>370</v>
      </c>
      <c r="G14" s="440" t="s">
        <v>370</v>
      </c>
      <c r="H14" s="440"/>
      <c r="I14" s="441" t="s">
        <v>372</v>
      </c>
      <c r="J14" s="360"/>
    </row>
    <row r="15" spans="1:10" ht="15.75" customHeight="1">
      <c r="A15" s="208" t="s">
        <v>225</v>
      </c>
      <c r="B15" s="207">
        <f>B16+B27+B28+B29+B30</f>
        <v>0</v>
      </c>
      <c r="C15" s="207">
        <f>C16+C27+C28+C29+C30</f>
        <v>0</v>
      </c>
      <c r="D15" s="273">
        <f aca="true" t="shared" si="0" ref="D15:D35">IF(C15=0,"",C15/B15)</f>
      </c>
      <c r="E15" s="207">
        <f>E16+E27+E28+E29+E30</f>
        <v>0</v>
      </c>
      <c r="F15" s="278">
        <f aca="true" t="shared" si="1" ref="F15:F35">IF(E15=0,"",E15/B15)</f>
      </c>
      <c r="G15" s="207">
        <f aca="true" t="shared" si="2" ref="G15:G46">C15+E15</f>
        <v>0</v>
      </c>
      <c r="H15" s="281">
        <f aca="true" t="shared" si="3" ref="H15:H46">IF(B15=0,"",(C15+E15)/B15)</f>
      </c>
      <c r="I15" s="261"/>
      <c r="J15" s="188"/>
    </row>
    <row r="16" spans="1:10" ht="15.75" customHeight="1">
      <c r="A16" s="204" t="s">
        <v>224</v>
      </c>
      <c r="B16" s="202">
        <f>B17+B22</f>
        <v>0</v>
      </c>
      <c r="C16" s="202">
        <f>C17+C22</f>
        <v>0</v>
      </c>
      <c r="D16" s="273">
        <f t="shared" si="0"/>
      </c>
      <c r="E16" s="202">
        <f>E17+E22</f>
        <v>0</v>
      </c>
      <c r="F16" s="279">
        <f t="shared" si="1"/>
      </c>
      <c r="G16" s="202">
        <f t="shared" si="2"/>
        <v>0</v>
      </c>
      <c r="H16" s="273"/>
      <c r="I16" s="262"/>
      <c r="J16" s="188"/>
    </row>
    <row r="17" spans="1:10" ht="15.75" customHeight="1">
      <c r="A17" s="206" t="s">
        <v>223</v>
      </c>
      <c r="B17" s="205">
        <f>B18+B19+B20+B21</f>
        <v>0</v>
      </c>
      <c r="C17" s="205">
        <f>C18+C19+C20+C21</f>
        <v>0</v>
      </c>
      <c r="D17" s="273">
        <f t="shared" si="0"/>
      </c>
      <c r="E17" s="205">
        <f>E18+E19+E20+E21</f>
        <v>0</v>
      </c>
      <c r="F17" s="279">
        <f t="shared" si="1"/>
      </c>
      <c r="G17" s="202">
        <f t="shared" si="2"/>
        <v>0</v>
      </c>
      <c r="H17" s="273">
        <f t="shared" si="3"/>
      </c>
      <c r="I17" s="262"/>
      <c r="J17" s="188"/>
    </row>
    <row r="18" spans="1:10" ht="15.75" customHeight="1">
      <c r="A18" s="206" t="s">
        <v>222</v>
      </c>
      <c r="B18" s="203"/>
      <c r="C18" s="203"/>
      <c r="D18" s="273">
        <f t="shared" si="0"/>
      </c>
      <c r="E18" s="203"/>
      <c r="F18" s="279">
        <f t="shared" si="1"/>
      </c>
      <c r="G18" s="202">
        <f t="shared" si="2"/>
        <v>0</v>
      </c>
      <c r="H18" s="273">
        <f t="shared" si="3"/>
      </c>
      <c r="I18" s="262"/>
      <c r="J18" s="188"/>
    </row>
    <row r="19" spans="1:10" ht="15.75" customHeight="1">
      <c r="A19" s="206" t="s">
        <v>221</v>
      </c>
      <c r="B19" s="203"/>
      <c r="C19" s="203"/>
      <c r="D19" s="273">
        <f t="shared" si="0"/>
      </c>
      <c r="E19" s="203">
        <v>0</v>
      </c>
      <c r="F19" s="279">
        <f t="shared" si="1"/>
      </c>
      <c r="G19" s="202">
        <f t="shared" si="2"/>
        <v>0</v>
      </c>
      <c r="H19" s="273">
        <f t="shared" si="3"/>
      </c>
      <c r="I19" s="262"/>
      <c r="J19" s="188"/>
    </row>
    <row r="20" spans="1:10" ht="15.75" customHeight="1">
      <c r="A20" s="206" t="s">
        <v>220</v>
      </c>
      <c r="B20" s="203"/>
      <c r="C20" s="203"/>
      <c r="D20" s="273">
        <f t="shared" si="0"/>
      </c>
      <c r="E20" s="203"/>
      <c r="F20" s="279">
        <f t="shared" si="1"/>
      </c>
      <c r="G20" s="202">
        <f t="shared" si="2"/>
        <v>0</v>
      </c>
      <c r="H20" s="273">
        <f t="shared" si="3"/>
      </c>
      <c r="I20" s="262"/>
      <c r="J20" s="188"/>
    </row>
    <row r="21" spans="1:10" ht="15.75" customHeight="1">
      <c r="A21" s="206" t="s">
        <v>219</v>
      </c>
      <c r="B21" s="203"/>
      <c r="C21" s="203"/>
      <c r="D21" s="273">
        <f t="shared" si="0"/>
      </c>
      <c r="E21" s="203"/>
      <c r="F21" s="279">
        <f t="shared" si="1"/>
      </c>
      <c r="G21" s="202">
        <f t="shared" si="2"/>
        <v>0</v>
      </c>
      <c r="H21" s="273">
        <f t="shared" si="3"/>
      </c>
      <c r="I21" s="262"/>
      <c r="J21" s="188"/>
    </row>
    <row r="22" spans="1:10" ht="15.75" customHeight="1">
      <c r="A22" s="206" t="s">
        <v>218</v>
      </c>
      <c r="B22" s="205">
        <f>B23+B24+B25+B26</f>
        <v>0</v>
      </c>
      <c r="C22" s="205">
        <f>C23+C24+C25+C26</f>
        <v>0</v>
      </c>
      <c r="D22" s="273">
        <f t="shared" si="0"/>
      </c>
      <c r="E22" s="205">
        <f>E23+E24+E25+E26</f>
        <v>0</v>
      </c>
      <c r="F22" s="279">
        <f t="shared" si="1"/>
      </c>
      <c r="G22" s="202">
        <f t="shared" si="2"/>
        <v>0</v>
      </c>
      <c r="H22" s="273">
        <f t="shared" si="3"/>
      </c>
      <c r="I22" s="262"/>
      <c r="J22" s="188"/>
    </row>
    <row r="23" spans="1:10" ht="15.75" customHeight="1">
      <c r="A23" s="206" t="s">
        <v>217</v>
      </c>
      <c r="B23" s="203"/>
      <c r="C23" s="203"/>
      <c r="D23" s="273">
        <f t="shared" si="0"/>
      </c>
      <c r="E23" s="203"/>
      <c r="F23" s="279">
        <f t="shared" si="1"/>
      </c>
      <c r="G23" s="202">
        <f t="shared" si="2"/>
        <v>0</v>
      </c>
      <c r="H23" s="273">
        <f t="shared" si="3"/>
      </c>
      <c r="I23" s="262"/>
      <c r="J23" s="188"/>
    </row>
    <row r="24" spans="1:10" ht="15.75" customHeight="1">
      <c r="A24" s="206" t="s">
        <v>216</v>
      </c>
      <c r="B24" s="203"/>
      <c r="C24" s="203"/>
      <c r="D24" s="273">
        <f t="shared" si="0"/>
      </c>
      <c r="E24" s="203"/>
      <c r="F24" s="279">
        <f t="shared" si="1"/>
      </c>
      <c r="G24" s="202">
        <f t="shared" si="2"/>
        <v>0</v>
      </c>
      <c r="H24" s="273">
        <f t="shared" si="3"/>
      </c>
      <c r="I24" s="262"/>
      <c r="J24" s="188"/>
    </row>
    <row r="25" spans="1:10" ht="15.75" customHeight="1">
      <c r="A25" s="206" t="s">
        <v>215</v>
      </c>
      <c r="B25" s="203"/>
      <c r="C25" s="203"/>
      <c r="D25" s="273">
        <f t="shared" si="0"/>
      </c>
      <c r="E25" s="203"/>
      <c r="F25" s="279">
        <f t="shared" si="1"/>
      </c>
      <c r="G25" s="202">
        <f t="shared" si="2"/>
        <v>0</v>
      </c>
      <c r="H25" s="273">
        <f t="shared" si="3"/>
      </c>
      <c r="I25" s="262"/>
      <c r="J25" s="188"/>
    </row>
    <row r="26" spans="1:10" ht="15.75" customHeight="1">
      <c r="A26" s="206" t="s">
        <v>214</v>
      </c>
      <c r="B26" s="203"/>
      <c r="C26" s="203"/>
      <c r="D26" s="273">
        <f t="shared" si="0"/>
      </c>
      <c r="E26" s="203"/>
      <c r="F26" s="279">
        <f t="shared" si="1"/>
      </c>
      <c r="G26" s="202">
        <f t="shared" si="2"/>
        <v>0</v>
      </c>
      <c r="H26" s="273">
        <f t="shared" si="3"/>
      </c>
      <c r="I26" s="262"/>
      <c r="J26" s="188"/>
    </row>
    <row r="27" spans="1:10" ht="15.75" customHeight="1">
      <c r="A27" s="204" t="s">
        <v>213</v>
      </c>
      <c r="B27" s="203"/>
      <c r="C27" s="203"/>
      <c r="D27" s="273">
        <f t="shared" si="0"/>
      </c>
      <c r="E27" s="203"/>
      <c r="F27" s="279">
        <f t="shared" si="1"/>
      </c>
      <c r="G27" s="202">
        <f t="shared" si="2"/>
        <v>0</v>
      </c>
      <c r="H27" s="273">
        <f t="shared" si="3"/>
      </c>
      <c r="I27" s="262"/>
      <c r="J27" s="188"/>
    </row>
    <row r="28" spans="1:10" ht="15.75" customHeight="1">
      <c r="A28" s="204" t="s">
        <v>212</v>
      </c>
      <c r="B28" s="203"/>
      <c r="C28" s="203"/>
      <c r="D28" s="273">
        <f t="shared" si="0"/>
      </c>
      <c r="E28" s="203"/>
      <c r="F28" s="279">
        <f t="shared" si="1"/>
      </c>
      <c r="G28" s="202">
        <f t="shared" si="2"/>
        <v>0</v>
      </c>
      <c r="H28" s="273">
        <f t="shared" si="3"/>
      </c>
      <c r="I28" s="262"/>
      <c r="J28" s="188"/>
    </row>
    <row r="29" spans="1:10" ht="15.75" customHeight="1">
      <c r="A29" s="204" t="s">
        <v>211</v>
      </c>
      <c r="B29" s="203"/>
      <c r="C29" s="203"/>
      <c r="D29" s="273">
        <f t="shared" si="0"/>
      </c>
      <c r="E29" s="203"/>
      <c r="F29" s="279">
        <f t="shared" si="1"/>
      </c>
      <c r="G29" s="202">
        <f t="shared" si="2"/>
        <v>0</v>
      </c>
      <c r="H29" s="273">
        <f t="shared" si="3"/>
      </c>
      <c r="I29" s="262"/>
      <c r="J29" s="188"/>
    </row>
    <row r="30" spans="1:10" ht="15.75" customHeight="1">
      <c r="A30" s="204" t="s">
        <v>210</v>
      </c>
      <c r="B30" s="203"/>
      <c r="C30" s="203"/>
      <c r="D30" s="273">
        <f t="shared" si="0"/>
      </c>
      <c r="E30" s="203"/>
      <c r="F30" s="279">
        <f t="shared" si="1"/>
      </c>
      <c r="G30" s="202">
        <f t="shared" si="2"/>
        <v>0</v>
      </c>
      <c r="H30" s="273">
        <f t="shared" si="3"/>
      </c>
      <c r="I30" s="262"/>
      <c r="J30" s="188"/>
    </row>
    <row r="31" spans="1:10" ht="15.75" customHeight="1">
      <c r="A31" s="190" t="s">
        <v>209</v>
      </c>
      <c r="B31" s="198">
        <f>B32</f>
        <v>0</v>
      </c>
      <c r="C31" s="198">
        <f>+C32</f>
        <v>0</v>
      </c>
      <c r="D31" s="274">
        <f t="shared" si="0"/>
      </c>
      <c r="E31" s="198">
        <f>+E32</f>
        <v>0</v>
      </c>
      <c r="F31" s="280">
        <f t="shared" si="1"/>
      </c>
      <c r="G31" s="198">
        <f t="shared" si="2"/>
        <v>0</v>
      </c>
      <c r="H31" s="276">
        <f t="shared" si="3"/>
      </c>
      <c r="I31" s="263"/>
      <c r="J31" s="188"/>
    </row>
    <row r="32" spans="1:10" ht="15.75" customHeight="1">
      <c r="A32" s="204" t="s">
        <v>208</v>
      </c>
      <c r="B32" s="205">
        <f>B33+B34+B35+B36</f>
        <v>0</v>
      </c>
      <c r="C32" s="205">
        <f>C33+C34+C35+C36</f>
        <v>0</v>
      </c>
      <c r="D32" s="273">
        <f t="shared" si="0"/>
      </c>
      <c r="E32" s="205">
        <f>E33+E34+E35+E36</f>
        <v>0</v>
      </c>
      <c r="F32" s="279">
        <f t="shared" si="1"/>
      </c>
      <c r="G32" s="202">
        <f t="shared" si="2"/>
        <v>0</v>
      </c>
      <c r="H32" s="273">
        <f t="shared" si="3"/>
      </c>
      <c r="I32" s="262"/>
      <c r="J32" s="188"/>
    </row>
    <row r="33" spans="1:10" ht="15.75" customHeight="1">
      <c r="A33" s="204" t="s">
        <v>207</v>
      </c>
      <c r="B33" s="203"/>
      <c r="C33" s="203"/>
      <c r="D33" s="273">
        <f t="shared" si="0"/>
      </c>
      <c r="E33" s="203"/>
      <c r="F33" s="279">
        <f t="shared" si="1"/>
      </c>
      <c r="G33" s="202">
        <f t="shared" si="2"/>
        <v>0</v>
      </c>
      <c r="H33" s="273">
        <f t="shared" si="3"/>
      </c>
      <c r="I33" s="262"/>
      <c r="J33" s="188"/>
    </row>
    <row r="34" spans="1:10" ht="15.75" customHeight="1">
      <c r="A34" s="204" t="s">
        <v>206</v>
      </c>
      <c r="B34" s="203"/>
      <c r="C34" s="203"/>
      <c r="D34" s="273">
        <f t="shared" si="0"/>
      </c>
      <c r="E34" s="203"/>
      <c r="F34" s="279">
        <f t="shared" si="1"/>
      </c>
      <c r="G34" s="202">
        <f t="shared" si="2"/>
        <v>0</v>
      </c>
      <c r="H34" s="273">
        <f t="shared" si="3"/>
      </c>
      <c r="I34" s="262"/>
      <c r="J34" s="188"/>
    </row>
    <row r="35" spans="1:10" ht="15.75" customHeight="1">
      <c r="A35" s="204" t="s">
        <v>205</v>
      </c>
      <c r="B35" s="203"/>
      <c r="C35" s="203"/>
      <c r="D35" s="273">
        <f t="shared" si="0"/>
      </c>
      <c r="E35" s="203"/>
      <c r="F35" s="279">
        <f t="shared" si="1"/>
      </c>
      <c r="G35" s="202">
        <f t="shared" si="2"/>
        <v>0</v>
      </c>
      <c r="H35" s="273">
        <f t="shared" si="3"/>
      </c>
      <c r="I35" s="262"/>
      <c r="J35" s="188"/>
    </row>
    <row r="36" spans="1:10" ht="15.75" customHeight="1">
      <c r="A36" s="204" t="s">
        <v>204</v>
      </c>
      <c r="B36" s="203"/>
      <c r="C36" s="203"/>
      <c r="D36" s="273">
        <f aca="true" t="shared" si="4" ref="D36:D48">IF(C36=0,"",C36/B36)</f>
      </c>
      <c r="E36" s="203"/>
      <c r="F36" s="279">
        <f aca="true" t="shared" si="5" ref="F36:F46">IF(E36=0,"",E36/B36)</f>
      </c>
      <c r="G36" s="202">
        <f t="shared" si="2"/>
        <v>0</v>
      </c>
      <c r="H36" s="273">
        <f t="shared" si="3"/>
      </c>
      <c r="I36" s="262"/>
      <c r="J36" s="188"/>
    </row>
    <row r="37" spans="1:10" ht="15.75" customHeight="1">
      <c r="A37" s="190" t="s">
        <v>203</v>
      </c>
      <c r="B37" s="198">
        <f>B38+B41+B44+B45+B46+B47+B48+B49</f>
        <v>0</v>
      </c>
      <c r="C37" s="198">
        <f>C38+C41+C44+C45+C46+C47+C48+C49</f>
        <v>0</v>
      </c>
      <c r="D37" s="274">
        <f t="shared" si="4"/>
      </c>
      <c r="E37" s="198">
        <f>E38+E41+E44+E45+E46+E47+E48+E49</f>
        <v>0</v>
      </c>
      <c r="F37" s="280">
        <f t="shared" si="5"/>
      </c>
      <c r="G37" s="198">
        <f t="shared" si="2"/>
        <v>0</v>
      </c>
      <c r="H37" s="276">
        <f t="shared" si="3"/>
      </c>
      <c r="I37" s="263"/>
      <c r="J37" s="188"/>
    </row>
    <row r="38" spans="1:10" ht="15.75" customHeight="1">
      <c r="A38" s="204" t="s">
        <v>202</v>
      </c>
      <c r="B38" s="205">
        <f>B39+B40</f>
        <v>0</v>
      </c>
      <c r="C38" s="205">
        <f>C39+C40</f>
        <v>0</v>
      </c>
      <c r="D38" s="273">
        <f t="shared" si="4"/>
      </c>
      <c r="E38" s="205">
        <f>E39+E40</f>
        <v>0</v>
      </c>
      <c r="F38" s="279">
        <f t="shared" si="5"/>
      </c>
      <c r="G38" s="202">
        <f t="shared" si="2"/>
        <v>0</v>
      </c>
      <c r="H38" s="273">
        <f t="shared" si="3"/>
      </c>
      <c r="I38" s="262"/>
      <c r="J38" s="188"/>
    </row>
    <row r="39" spans="1:10" ht="15.75" customHeight="1">
      <c r="A39" s="204" t="s">
        <v>201</v>
      </c>
      <c r="B39" s="203"/>
      <c r="C39" s="203"/>
      <c r="D39" s="273">
        <f t="shared" si="4"/>
      </c>
      <c r="E39" s="203"/>
      <c r="F39" s="279">
        <f t="shared" si="5"/>
      </c>
      <c r="G39" s="202">
        <f t="shared" si="2"/>
        <v>0</v>
      </c>
      <c r="H39" s="273">
        <f t="shared" si="3"/>
      </c>
      <c r="I39" s="262"/>
      <c r="J39" s="188"/>
    </row>
    <row r="40" spans="1:10" ht="15.75" customHeight="1">
      <c r="A40" s="204" t="s">
        <v>200</v>
      </c>
      <c r="B40" s="203"/>
      <c r="C40" s="203"/>
      <c r="D40" s="273">
        <f t="shared" si="4"/>
      </c>
      <c r="E40" s="203"/>
      <c r="F40" s="279">
        <f t="shared" si="5"/>
      </c>
      <c r="G40" s="202">
        <f t="shared" si="2"/>
        <v>0</v>
      </c>
      <c r="H40" s="273">
        <f t="shared" si="3"/>
      </c>
      <c r="I40" s="262"/>
      <c r="J40" s="188"/>
    </row>
    <row r="41" spans="1:10" ht="15.75" customHeight="1">
      <c r="A41" s="204" t="s">
        <v>199</v>
      </c>
      <c r="B41" s="205">
        <f>B42+B43</f>
        <v>0</v>
      </c>
      <c r="C41" s="205">
        <f>C42+C43</f>
        <v>0</v>
      </c>
      <c r="D41" s="273">
        <f t="shared" si="4"/>
      </c>
      <c r="E41" s="205">
        <f>E42+E43</f>
        <v>0</v>
      </c>
      <c r="F41" s="279">
        <f t="shared" si="5"/>
      </c>
      <c r="G41" s="202">
        <f t="shared" si="2"/>
        <v>0</v>
      </c>
      <c r="H41" s="273">
        <f t="shared" si="3"/>
      </c>
      <c r="I41" s="262"/>
      <c r="J41" s="188"/>
    </row>
    <row r="42" spans="1:10" ht="15.75" customHeight="1">
      <c r="A42" s="204" t="s">
        <v>198</v>
      </c>
      <c r="B42" s="203"/>
      <c r="C42" s="203"/>
      <c r="D42" s="273">
        <f t="shared" si="4"/>
      </c>
      <c r="E42" s="203"/>
      <c r="F42" s="279">
        <f t="shared" si="5"/>
      </c>
      <c r="G42" s="202">
        <f t="shared" si="2"/>
        <v>0</v>
      </c>
      <c r="H42" s="273">
        <f t="shared" si="3"/>
      </c>
      <c r="I42" s="262"/>
      <c r="J42" s="188"/>
    </row>
    <row r="43" spans="1:10" ht="15.75" customHeight="1">
      <c r="A43" s="204" t="s">
        <v>197</v>
      </c>
      <c r="B43" s="203"/>
      <c r="C43" s="203"/>
      <c r="D43" s="273">
        <f t="shared" si="4"/>
      </c>
      <c r="E43" s="203"/>
      <c r="F43" s="279">
        <f t="shared" si="5"/>
      </c>
      <c r="G43" s="202">
        <f t="shared" si="2"/>
        <v>0</v>
      </c>
      <c r="H43" s="273">
        <f t="shared" si="3"/>
      </c>
      <c r="I43" s="262"/>
      <c r="J43" s="188"/>
    </row>
    <row r="44" spans="1:10" ht="15.75" customHeight="1">
      <c r="A44" s="204" t="s">
        <v>196</v>
      </c>
      <c r="B44" s="203"/>
      <c r="C44" s="203"/>
      <c r="D44" s="273">
        <f t="shared" si="4"/>
      </c>
      <c r="E44" s="203"/>
      <c r="F44" s="279">
        <f t="shared" si="5"/>
      </c>
      <c r="G44" s="202">
        <f t="shared" si="2"/>
        <v>0</v>
      </c>
      <c r="H44" s="273">
        <f t="shared" si="3"/>
      </c>
      <c r="I44" s="262"/>
      <c r="J44" s="188"/>
    </row>
    <row r="45" spans="1:10" ht="15.75" customHeight="1">
      <c r="A45" s="204" t="s">
        <v>195</v>
      </c>
      <c r="B45" s="203"/>
      <c r="C45" s="203"/>
      <c r="D45" s="273">
        <f t="shared" si="4"/>
      </c>
      <c r="E45" s="203"/>
      <c r="F45" s="279">
        <f t="shared" si="5"/>
      </c>
      <c r="G45" s="202">
        <f t="shared" si="2"/>
        <v>0</v>
      </c>
      <c r="H45" s="273">
        <f t="shared" si="3"/>
      </c>
      <c r="I45" s="262"/>
      <c r="J45" s="188"/>
    </row>
    <row r="46" spans="1:10" ht="15.75" customHeight="1">
      <c r="A46" s="204" t="s">
        <v>194</v>
      </c>
      <c r="B46" s="203"/>
      <c r="C46" s="203"/>
      <c r="D46" s="273">
        <f t="shared" si="4"/>
      </c>
      <c r="E46" s="203"/>
      <c r="F46" s="279">
        <f t="shared" si="5"/>
      </c>
      <c r="G46" s="202">
        <f t="shared" si="2"/>
        <v>0</v>
      </c>
      <c r="H46" s="273">
        <f t="shared" si="3"/>
      </c>
      <c r="I46" s="262"/>
      <c r="J46" s="188"/>
    </row>
    <row r="47" spans="1:10" ht="15.75" customHeight="1">
      <c r="A47" s="204" t="s">
        <v>193</v>
      </c>
      <c r="B47" s="203"/>
      <c r="C47" s="203"/>
      <c r="D47" s="273">
        <f t="shared" si="4"/>
      </c>
      <c r="E47" s="203"/>
      <c r="F47" s="279">
        <f aca="true" t="shared" si="6" ref="F47:F85">IF(E47=0,"",E47/B47)</f>
      </c>
      <c r="G47" s="202">
        <f aca="true" t="shared" si="7" ref="G47:G74">C47+E47</f>
        <v>0</v>
      </c>
      <c r="H47" s="273">
        <f aca="true" t="shared" si="8" ref="H47:H78">IF(B47=0,"",(C47+E47)/B47)</f>
      </c>
      <c r="I47" s="262"/>
      <c r="J47" s="188"/>
    </row>
    <row r="48" spans="1:10" ht="15.75" customHeight="1">
      <c r="A48" s="204" t="s">
        <v>192</v>
      </c>
      <c r="B48" s="203"/>
      <c r="C48" s="203"/>
      <c r="D48" s="273">
        <f t="shared" si="4"/>
      </c>
      <c r="E48" s="203"/>
      <c r="F48" s="279">
        <f t="shared" si="6"/>
      </c>
      <c r="G48" s="202">
        <f t="shared" si="7"/>
        <v>0</v>
      </c>
      <c r="H48" s="273">
        <f t="shared" si="8"/>
      </c>
      <c r="I48" s="262"/>
      <c r="J48" s="188"/>
    </row>
    <row r="49" spans="1:10" ht="15.75" customHeight="1">
      <c r="A49" s="204" t="s">
        <v>191</v>
      </c>
      <c r="B49" s="205">
        <f>B50+B51</f>
        <v>0</v>
      </c>
      <c r="C49" s="205">
        <f>C50+C51</f>
        <v>0</v>
      </c>
      <c r="D49" s="273">
        <f aca="true" t="shared" si="9" ref="D49:D56">IF(C49=0,"",C49/B49)</f>
      </c>
      <c r="E49" s="205">
        <f>E50+E51</f>
        <v>0</v>
      </c>
      <c r="F49" s="279">
        <f t="shared" si="6"/>
      </c>
      <c r="G49" s="202">
        <f t="shared" si="7"/>
        <v>0</v>
      </c>
      <c r="H49" s="273">
        <f t="shared" si="8"/>
      </c>
      <c r="I49" s="262"/>
      <c r="J49" s="188"/>
    </row>
    <row r="50" spans="1:10" ht="15.75" customHeight="1">
      <c r="A50" s="204" t="s">
        <v>190</v>
      </c>
      <c r="B50" s="203"/>
      <c r="C50" s="203"/>
      <c r="D50" s="273">
        <f t="shared" si="9"/>
      </c>
      <c r="E50" s="203"/>
      <c r="F50" s="279">
        <f t="shared" si="6"/>
      </c>
      <c r="G50" s="202">
        <f t="shared" si="7"/>
        <v>0</v>
      </c>
      <c r="H50" s="273">
        <f t="shared" si="8"/>
      </c>
      <c r="I50" s="262"/>
      <c r="J50" s="188"/>
    </row>
    <row r="51" spans="1:10" ht="15.75" customHeight="1">
      <c r="A51" s="204" t="s">
        <v>189</v>
      </c>
      <c r="B51" s="203"/>
      <c r="C51" s="203"/>
      <c r="D51" s="273">
        <f t="shared" si="9"/>
      </c>
      <c r="E51" s="203"/>
      <c r="F51" s="279">
        <f t="shared" si="6"/>
      </c>
      <c r="G51" s="202">
        <f t="shared" si="7"/>
        <v>0</v>
      </c>
      <c r="H51" s="273">
        <f t="shared" si="8"/>
      </c>
      <c r="I51" s="262"/>
      <c r="J51" s="188"/>
    </row>
    <row r="52" spans="1:10" ht="15.75" customHeight="1">
      <c r="A52" s="190" t="s">
        <v>188</v>
      </c>
      <c r="B52" s="198">
        <f>B53+B54+B55+B56+B57</f>
        <v>0</v>
      </c>
      <c r="C52" s="198">
        <f>C53+C54+C55+C56+C57</f>
        <v>0</v>
      </c>
      <c r="D52" s="274">
        <f t="shared" si="9"/>
      </c>
      <c r="E52" s="198">
        <f>E53+E54+E55+E56+E57</f>
        <v>0</v>
      </c>
      <c r="F52" s="280">
        <f t="shared" si="6"/>
      </c>
      <c r="G52" s="198">
        <f t="shared" si="7"/>
        <v>0</v>
      </c>
      <c r="H52" s="276">
        <f t="shared" si="8"/>
      </c>
      <c r="I52" s="263"/>
      <c r="J52" s="188"/>
    </row>
    <row r="53" spans="1:10" ht="15.75" customHeight="1">
      <c r="A53" s="204" t="s">
        <v>187</v>
      </c>
      <c r="B53" s="203"/>
      <c r="C53" s="203"/>
      <c r="D53" s="273">
        <f t="shared" si="9"/>
      </c>
      <c r="E53" s="203"/>
      <c r="F53" s="279">
        <f t="shared" si="6"/>
      </c>
      <c r="G53" s="202">
        <f t="shared" si="7"/>
        <v>0</v>
      </c>
      <c r="H53" s="273">
        <f t="shared" si="8"/>
      </c>
      <c r="I53" s="262"/>
      <c r="J53" s="188"/>
    </row>
    <row r="54" spans="1:10" ht="15.75" customHeight="1">
      <c r="A54" s="204" t="s">
        <v>186</v>
      </c>
      <c r="B54" s="203"/>
      <c r="C54" s="203"/>
      <c r="D54" s="273">
        <f t="shared" si="9"/>
      </c>
      <c r="E54" s="203"/>
      <c r="F54" s="279">
        <f t="shared" si="6"/>
      </c>
      <c r="G54" s="202">
        <f t="shared" si="7"/>
        <v>0</v>
      </c>
      <c r="H54" s="273">
        <f t="shared" si="8"/>
      </c>
      <c r="I54" s="262"/>
      <c r="J54" s="188"/>
    </row>
    <row r="55" spans="1:10" ht="15.75" customHeight="1">
      <c r="A55" s="204" t="s">
        <v>185</v>
      </c>
      <c r="B55" s="203"/>
      <c r="C55" s="203"/>
      <c r="D55" s="273">
        <f t="shared" si="9"/>
      </c>
      <c r="E55" s="203"/>
      <c r="F55" s="279">
        <f t="shared" si="6"/>
      </c>
      <c r="G55" s="202">
        <f t="shared" si="7"/>
        <v>0</v>
      </c>
      <c r="H55" s="273">
        <f t="shared" si="8"/>
      </c>
      <c r="I55" s="262"/>
      <c r="J55" s="188"/>
    </row>
    <row r="56" spans="1:10" ht="15.75" customHeight="1">
      <c r="A56" s="204" t="s">
        <v>184</v>
      </c>
      <c r="B56" s="203"/>
      <c r="C56" s="203"/>
      <c r="D56" s="273">
        <f t="shared" si="9"/>
      </c>
      <c r="E56" s="203"/>
      <c r="F56" s="279">
        <f t="shared" si="6"/>
      </c>
      <c r="G56" s="202">
        <f t="shared" si="7"/>
        <v>0</v>
      </c>
      <c r="H56" s="273">
        <f t="shared" si="8"/>
      </c>
      <c r="I56" s="262"/>
      <c r="J56" s="188"/>
    </row>
    <row r="57" spans="1:10" ht="15.75" customHeight="1">
      <c r="A57" s="204" t="s">
        <v>183</v>
      </c>
      <c r="B57" s="203"/>
      <c r="C57" s="203"/>
      <c r="D57" s="273">
        <f>IF(C57=0,"",C57/B57)</f>
      </c>
      <c r="E57" s="203"/>
      <c r="F57" s="279">
        <f t="shared" si="6"/>
      </c>
      <c r="G57" s="202">
        <f t="shared" si="7"/>
        <v>0</v>
      </c>
      <c r="H57" s="273">
        <f t="shared" si="8"/>
      </c>
      <c r="I57" s="262"/>
      <c r="J57" s="188"/>
    </row>
    <row r="58" spans="1:10" ht="15.75" customHeight="1">
      <c r="A58" s="190" t="s">
        <v>182</v>
      </c>
      <c r="B58" s="198">
        <f>B59+B60</f>
        <v>0</v>
      </c>
      <c r="C58" s="198">
        <f>C59+C60</f>
        <v>0</v>
      </c>
      <c r="D58" s="274">
        <f>IF(C58=0,"",C58/B58)</f>
      </c>
      <c r="E58" s="198">
        <f>E59+E60</f>
        <v>0</v>
      </c>
      <c r="F58" s="280">
        <f t="shared" si="6"/>
      </c>
      <c r="G58" s="198">
        <f t="shared" si="7"/>
        <v>0</v>
      </c>
      <c r="H58" s="276">
        <f t="shared" si="8"/>
      </c>
      <c r="I58" s="263"/>
      <c r="J58" s="188"/>
    </row>
    <row r="59" spans="1:10" ht="15.75" customHeight="1">
      <c r="A59" s="204" t="s">
        <v>181</v>
      </c>
      <c r="B59" s="203"/>
      <c r="C59" s="203"/>
      <c r="D59" s="273">
        <f>IF(C59=0,"",C59/B59)</f>
      </c>
      <c r="E59" s="203"/>
      <c r="F59" s="279">
        <f t="shared" si="6"/>
      </c>
      <c r="G59" s="202">
        <f t="shared" si="7"/>
        <v>0</v>
      </c>
      <c r="H59" s="273">
        <f t="shared" si="8"/>
      </c>
      <c r="I59" s="262"/>
      <c r="J59" s="188"/>
    </row>
    <row r="60" spans="1:10" ht="15.75" customHeight="1">
      <c r="A60" s="204" t="s">
        <v>180</v>
      </c>
      <c r="B60" s="203"/>
      <c r="C60" s="203"/>
      <c r="D60" s="273">
        <f>IF(C60=0,"",C60/B60)</f>
      </c>
      <c r="E60" s="203"/>
      <c r="F60" s="279">
        <f t="shared" si="6"/>
      </c>
      <c r="G60" s="202">
        <f t="shared" si="7"/>
        <v>0</v>
      </c>
      <c r="H60" s="273">
        <f t="shared" si="8"/>
      </c>
      <c r="I60" s="262"/>
      <c r="J60" s="188"/>
    </row>
    <row r="61" spans="1:10" ht="15.75" customHeight="1">
      <c r="A61" s="190" t="s">
        <v>179</v>
      </c>
      <c r="B61" s="198">
        <f>B62+B63+B64</f>
        <v>0</v>
      </c>
      <c r="C61" s="198">
        <f>C62+C63+C64</f>
        <v>0</v>
      </c>
      <c r="D61" s="274">
        <f aca="true" t="shared" si="10" ref="D61:D85">IF(C61=0,"",C61/B61)</f>
      </c>
      <c r="E61" s="198">
        <f>E62+E63+E64</f>
        <v>0</v>
      </c>
      <c r="F61" s="280">
        <f t="shared" si="6"/>
      </c>
      <c r="G61" s="198">
        <f t="shared" si="7"/>
        <v>0</v>
      </c>
      <c r="H61" s="276">
        <f t="shared" si="8"/>
      </c>
      <c r="I61" s="263"/>
      <c r="J61" s="188"/>
    </row>
    <row r="62" spans="1:10" ht="15.75" customHeight="1">
      <c r="A62" s="204" t="s">
        <v>178</v>
      </c>
      <c r="B62" s="203"/>
      <c r="C62" s="203"/>
      <c r="D62" s="273">
        <f t="shared" si="10"/>
      </c>
      <c r="E62" s="203"/>
      <c r="F62" s="279">
        <f t="shared" si="6"/>
      </c>
      <c r="G62" s="202">
        <f t="shared" si="7"/>
        <v>0</v>
      </c>
      <c r="H62" s="273">
        <f t="shared" si="8"/>
      </c>
      <c r="I62" s="262"/>
      <c r="J62" s="188"/>
    </row>
    <row r="63" spans="1:10" ht="15.75" customHeight="1">
      <c r="A63" s="204" t="s">
        <v>177</v>
      </c>
      <c r="B63" s="203"/>
      <c r="C63" s="203"/>
      <c r="D63" s="273">
        <f t="shared" si="10"/>
      </c>
      <c r="E63" s="203"/>
      <c r="F63" s="279">
        <f t="shared" si="6"/>
      </c>
      <c r="G63" s="202">
        <f t="shared" si="7"/>
        <v>0</v>
      </c>
      <c r="H63" s="273">
        <f t="shared" si="8"/>
      </c>
      <c r="I63" s="262"/>
      <c r="J63" s="188"/>
    </row>
    <row r="64" spans="1:10" ht="15.75" customHeight="1">
      <c r="A64" s="204" t="s">
        <v>176</v>
      </c>
      <c r="B64" s="203"/>
      <c r="C64" s="203"/>
      <c r="D64" s="273">
        <f t="shared" si="10"/>
      </c>
      <c r="E64" s="203"/>
      <c r="F64" s="279">
        <f t="shared" si="6"/>
      </c>
      <c r="G64" s="202">
        <f t="shared" si="7"/>
        <v>0</v>
      </c>
      <c r="H64" s="273">
        <f t="shared" si="8"/>
      </c>
      <c r="I64" s="262"/>
      <c r="J64" s="188"/>
    </row>
    <row r="65" spans="1:10" ht="15.75" customHeight="1">
      <c r="A65" s="190" t="s">
        <v>175</v>
      </c>
      <c r="B65" s="198">
        <f>B66+B67</f>
        <v>0</v>
      </c>
      <c r="C65" s="198">
        <f>C66+C67</f>
        <v>0</v>
      </c>
      <c r="D65" s="274">
        <f t="shared" si="10"/>
      </c>
      <c r="E65" s="198">
        <f>E66+E67</f>
        <v>0</v>
      </c>
      <c r="F65" s="279">
        <f t="shared" si="6"/>
      </c>
      <c r="G65" s="198">
        <f t="shared" si="7"/>
        <v>0</v>
      </c>
      <c r="H65" s="276">
        <f t="shared" si="8"/>
      </c>
      <c r="I65" s="263"/>
      <c r="J65" s="188"/>
    </row>
    <row r="66" spans="1:10" ht="15.75" customHeight="1">
      <c r="A66" s="201" t="s">
        <v>174</v>
      </c>
      <c r="B66" s="203"/>
      <c r="C66" s="203"/>
      <c r="D66" s="273">
        <f t="shared" si="10"/>
      </c>
      <c r="E66" s="203"/>
      <c r="F66" s="279">
        <f t="shared" si="6"/>
      </c>
      <c r="G66" s="202">
        <f t="shared" si="7"/>
        <v>0</v>
      </c>
      <c r="H66" s="273">
        <f t="shared" si="8"/>
      </c>
      <c r="I66" s="262"/>
      <c r="J66" s="188"/>
    </row>
    <row r="67" spans="1:10" ht="15.75" customHeight="1">
      <c r="A67" s="204" t="s">
        <v>173</v>
      </c>
      <c r="B67" s="203"/>
      <c r="C67" s="203"/>
      <c r="D67" s="273">
        <f t="shared" si="10"/>
      </c>
      <c r="E67" s="203"/>
      <c r="F67" s="279">
        <f t="shared" si="6"/>
      </c>
      <c r="G67" s="202">
        <f t="shared" si="7"/>
        <v>0</v>
      </c>
      <c r="H67" s="273">
        <f t="shared" si="8"/>
      </c>
      <c r="I67" s="262"/>
      <c r="J67" s="188"/>
    </row>
    <row r="68" spans="1:10" ht="15.75" customHeight="1">
      <c r="A68" s="190" t="s">
        <v>172</v>
      </c>
      <c r="B68" s="189">
        <f>B15+B31+B37+B52+B58+B61+B65</f>
        <v>0</v>
      </c>
      <c r="C68" s="189">
        <f>C15+C31+C37+C52+C58+C61+C65</f>
        <v>0</v>
      </c>
      <c r="D68" s="274">
        <f t="shared" si="10"/>
      </c>
      <c r="E68" s="189">
        <f>E15+E31+E37+E52+E58+E61+E65</f>
        <v>0</v>
      </c>
      <c r="F68" s="276">
        <f t="shared" si="6"/>
      </c>
      <c r="G68" s="189">
        <f t="shared" si="7"/>
        <v>0</v>
      </c>
      <c r="H68" s="276">
        <f t="shared" si="8"/>
      </c>
      <c r="I68" s="196"/>
      <c r="J68" s="188"/>
    </row>
    <row r="69" spans="1:10" ht="15.75" customHeight="1">
      <c r="A69" s="201" t="s">
        <v>171</v>
      </c>
      <c r="B69" s="193">
        <f>B68-(B60+B49)</f>
        <v>0</v>
      </c>
      <c r="C69" s="193">
        <f>C68-(C60+C49)</f>
        <v>0</v>
      </c>
      <c r="D69" s="275">
        <f t="shared" si="10"/>
      </c>
      <c r="E69" s="193">
        <f>E68-(E60+E49)</f>
        <v>0</v>
      </c>
      <c r="F69" s="275">
        <f t="shared" si="6"/>
      </c>
      <c r="G69" s="193">
        <f t="shared" si="7"/>
        <v>0</v>
      </c>
      <c r="H69" s="275">
        <f t="shared" si="8"/>
      </c>
      <c r="I69" s="196"/>
      <c r="J69" s="188"/>
    </row>
    <row r="70" spans="1:10" ht="15.75" customHeight="1">
      <c r="A70" s="190" t="s">
        <v>170</v>
      </c>
      <c r="B70" s="189">
        <f>B71</f>
        <v>0</v>
      </c>
      <c r="C70" s="189">
        <f>C71</f>
        <v>0</v>
      </c>
      <c r="D70" s="274">
        <f t="shared" si="10"/>
      </c>
      <c r="E70" s="189">
        <f>E71</f>
        <v>0</v>
      </c>
      <c r="F70" s="279">
        <f t="shared" si="6"/>
      </c>
      <c r="G70" s="189">
        <f t="shared" si="7"/>
        <v>0</v>
      </c>
      <c r="H70" s="276">
        <f t="shared" si="8"/>
      </c>
      <c r="I70" s="189"/>
      <c r="J70" s="188"/>
    </row>
    <row r="71" spans="1:10" ht="15.75" customHeight="1">
      <c r="A71" s="357" t="s">
        <v>169</v>
      </c>
      <c r="B71" s="193"/>
      <c r="C71" s="193"/>
      <c r="D71" s="276">
        <f t="shared" si="10"/>
      </c>
      <c r="E71" s="193"/>
      <c r="F71" s="275">
        <f t="shared" si="6"/>
      </c>
      <c r="G71" s="193">
        <f t="shared" si="7"/>
        <v>0</v>
      </c>
      <c r="H71" s="275">
        <f t="shared" si="8"/>
      </c>
      <c r="I71" s="196"/>
      <c r="J71" s="188"/>
    </row>
    <row r="72" spans="1:10" ht="15.75" customHeight="1">
      <c r="A72" s="190" t="s">
        <v>168</v>
      </c>
      <c r="B72" s="189">
        <f>B73+B74</f>
        <v>0</v>
      </c>
      <c r="C72" s="189">
        <f>C73+C74</f>
        <v>0</v>
      </c>
      <c r="D72" s="274">
        <f t="shared" si="10"/>
      </c>
      <c r="E72" s="189">
        <f>E73+E74</f>
        <v>0</v>
      </c>
      <c r="F72" s="276">
        <f t="shared" si="6"/>
      </c>
      <c r="G72" s="189">
        <f t="shared" si="7"/>
        <v>0</v>
      </c>
      <c r="H72" s="276">
        <f t="shared" si="8"/>
      </c>
      <c r="I72" s="196"/>
      <c r="J72" s="188"/>
    </row>
    <row r="73" spans="1:10" ht="15.75" customHeight="1">
      <c r="A73" s="197" t="s">
        <v>167</v>
      </c>
      <c r="B73" s="193">
        <f>B60+B50+B41</f>
        <v>0</v>
      </c>
      <c r="C73" s="193">
        <f>C60+C50+C41</f>
        <v>0</v>
      </c>
      <c r="D73" s="275">
        <f t="shared" si="10"/>
      </c>
      <c r="E73" s="193">
        <f>E60+E50+E41</f>
        <v>0</v>
      </c>
      <c r="F73" s="275">
        <f t="shared" si="6"/>
      </c>
      <c r="G73" s="193">
        <f t="shared" si="7"/>
        <v>0</v>
      </c>
      <c r="H73" s="275">
        <f t="shared" si="8"/>
      </c>
      <c r="I73" s="196"/>
      <c r="J73" s="188"/>
    </row>
    <row r="74" spans="1:10" ht="15.75" customHeight="1">
      <c r="A74" s="197" t="s">
        <v>166</v>
      </c>
      <c r="B74" s="193">
        <f>B71+B65+B61+B59+B52+B51+B48+B47+B46+B45+B44+B38+B31+B15</f>
        <v>0</v>
      </c>
      <c r="C74" s="193">
        <f>C71+C65+C61+C59+C52+C51+C48+C47+C46+C45+C44+C38+C31+C15</f>
        <v>0</v>
      </c>
      <c r="D74" s="275">
        <f t="shared" si="10"/>
      </c>
      <c r="E74" s="193">
        <f>E71+E65+E61+E59+E52+E51+E48+E47+E46+E45+E44+E40+E39+E31+E15</f>
        <v>0</v>
      </c>
      <c r="F74" s="275">
        <f t="shared" si="6"/>
      </c>
      <c r="G74" s="193">
        <f t="shared" si="7"/>
        <v>0</v>
      </c>
      <c r="H74" s="275">
        <f t="shared" si="8"/>
      </c>
      <c r="I74" s="196"/>
      <c r="J74" s="188"/>
    </row>
    <row r="75" spans="1:10" ht="15.75" customHeight="1">
      <c r="A75" s="190" t="s">
        <v>165</v>
      </c>
      <c r="B75" s="189">
        <f>B76+B77</f>
        <v>0</v>
      </c>
      <c r="C75" s="189">
        <f>C76+C77</f>
        <v>0</v>
      </c>
      <c r="D75" s="276">
        <f t="shared" si="10"/>
      </c>
      <c r="E75" s="189">
        <f>E76+E77</f>
        <v>0</v>
      </c>
      <c r="F75" s="276">
        <f t="shared" si="6"/>
      </c>
      <c r="G75" s="189" t="s">
        <v>162</v>
      </c>
      <c r="H75" s="276">
        <f t="shared" si="8"/>
      </c>
      <c r="I75" s="196"/>
      <c r="J75" s="188"/>
    </row>
    <row r="76" spans="1:10" ht="15.75" customHeight="1">
      <c r="A76" s="197" t="s">
        <v>164</v>
      </c>
      <c r="B76" s="200"/>
      <c r="C76" s="200"/>
      <c r="D76" s="275">
        <f t="shared" si="10"/>
      </c>
      <c r="E76" s="200"/>
      <c r="F76" s="275">
        <f t="shared" si="6"/>
      </c>
      <c r="G76" s="199" t="s">
        <v>162</v>
      </c>
      <c r="H76" s="275">
        <f t="shared" si="8"/>
      </c>
      <c r="I76" s="199"/>
      <c r="J76" s="188"/>
    </row>
    <row r="77" spans="1:10" ht="15.75" customHeight="1">
      <c r="A77" s="197" t="s">
        <v>163</v>
      </c>
      <c r="B77" s="200"/>
      <c r="C77" s="200"/>
      <c r="D77" s="275">
        <f t="shared" si="10"/>
      </c>
      <c r="E77" s="200"/>
      <c r="F77" s="275">
        <f t="shared" si="6"/>
      </c>
      <c r="G77" s="199" t="s">
        <v>162</v>
      </c>
      <c r="H77" s="275">
        <f t="shared" si="8"/>
      </c>
      <c r="I77" s="199"/>
      <c r="J77" s="188"/>
    </row>
    <row r="78" spans="1:10" ht="15.75" customHeight="1">
      <c r="A78" s="190" t="s">
        <v>161</v>
      </c>
      <c r="B78" s="189">
        <f aca="true" t="shared" si="11" ref="B78:C80">B72+B75</f>
        <v>0</v>
      </c>
      <c r="C78" s="189">
        <f t="shared" si="11"/>
        <v>0</v>
      </c>
      <c r="D78" s="276">
        <f t="shared" si="10"/>
      </c>
      <c r="E78" s="189">
        <f>E72+E75</f>
        <v>0</v>
      </c>
      <c r="F78" s="276">
        <f t="shared" si="6"/>
      </c>
      <c r="G78" s="189">
        <f aca="true" t="shared" si="12" ref="G78:G85">C78+E78</f>
        <v>0</v>
      </c>
      <c r="H78" s="276">
        <f t="shared" si="8"/>
      </c>
      <c r="I78" s="196"/>
      <c r="J78" s="188"/>
    </row>
    <row r="79" spans="1:10" ht="15.75" customHeight="1">
      <c r="A79" s="197" t="s">
        <v>160</v>
      </c>
      <c r="B79" s="193">
        <f t="shared" si="11"/>
        <v>0</v>
      </c>
      <c r="C79" s="193">
        <f t="shared" si="11"/>
        <v>0</v>
      </c>
      <c r="D79" s="275">
        <f t="shared" si="10"/>
      </c>
      <c r="E79" s="193">
        <f>E73+E76</f>
        <v>0</v>
      </c>
      <c r="F79" s="275">
        <f t="shared" si="6"/>
      </c>
      <c r="G79" s="193">
        <f t="shared" si="12"/>
        <v>0</v>
      </c>
      <c r="H79" s="275">
        <f aca="true" t="shared" si="13" ref="H79:H85">IF(B79=0,"",(C79+E79)/B79)</f>
      </c>
      <c r="I79" s="196"/>
      <c r="J79" s="188"/>
    </row>
    <row r="80" spans="1:10" ht="15.75" customHeight="1">
      <c r="A80" s="197" t="s">
        <v>159</v>
      </c>
      <c r="B80" s="193">
        <f t="shared" si="11"/>
        <v>0</v>
      </c>
      <c r="C80" s="193">
        <f t="shared" si="11"/>
        <v>0</v>
      </c>
      <c r="D80" s="275">
        <f t="shared" si="10"/>
      </c>
      <c r="E80" s="193">
        <f>E74+E77</f>
        <v>0</v>
      </c>
      <c r="F80" s="275">
        <f t="shared" si="6"/>
      </c>
      <c r="G80" s="193">
        <f t="shared" si="12"/>
        <v>0</v>
      </c>
      <c r="H80" s="275">
        <f t="shared" si="13"/>
      </c>
      <c r="I80" s="196"/>
      <c r="J80" s="188"/>
    </row>
    <row r="81" spans="1:10" ht="15.75" customHeight="1">
      <c r="A81" s="190" t="s">
        <v>158</v>
      </c>
      <c r="B81" s="198">
        <f>B82+B83</f>
        <v>0</v>
      </c>
      <c r="C81" s="198">
        <f>C82+C83</f>
        <v>0</v>
      </c>
      <c r="D81" s="276">
        <f t="shared" si="10"/>
      </c>
      <c r="E81" s="198">
        <f>E82+E83</f>
        <v>0</v>
      </c>
      <c r="F81" s="276">
        <f t="shared" si="6"/>
      </c>
      <c r="G81" s="189">
        <f t="shared" si="12"/>
        <v>0</v>
      </c>
      <c r="H81" s="276">
        <f t="shared" si="13"/>
      </c>
      <c r="I81" s="196"/>
      <c r="J81" s="188"/>
    </row>
    <row r="82" spans="1:10" ht="15.75" customHeight="1">
      <c r="A82" s="197" t="s">
        <v>157</v>
      </c>
      <c r="B82" s="200"/>
      <c r="C82" s="200"/>
      <c r="D82" s="275">
        <f t="shared" si="10"/>
      </c>
      <c r="E82" s="200"/>
      <c r="F82" s="275">
        <f t="shared" si="6"/>
      </c>
      <c r="G82" s="193">
        <f t="shared" si="12"/>
        <v>0</v>
      </c>
      <c r="H82" s="275">
        <f t="shared" si="13"/>
      </c>
      <c r="I82" s="196"/>
      <c r="J82" s="188"/>
    </row>
    <row r="83" spans="1:10" ht="15.75" customHeight="1">
      <c r="A83" s="197" t="s">
        <v>156</v>
      </c>
      <c r="B83" s="200"/>
      <c r="C83" s="200"/>
      <c r="D83" s="275">
        <f t="shared" si="10"/>
      </c>
      <c r="E83" s="200"/>
      <c r="F83" s="275">
        <f t="shared" si="6"/>
      </c>
      <c r="G83" s="193">
        <f t="shared" si="12"/>
        <v>0</v>
      </c>
      <c r="H83" s="275">
        <f t="shared" si="13"/>
      </c>
      <c r="I83" s="196"/>
      <c r="J83" s="188"/>
    </row>
    <row r="84" spans="1:10" ht="15.75" customHeight="1">
      <c r="A84" s="195" t="s">
        <v>155</v>
      </c>
      <c r="B84" s="194"/>
      <c r="C84" s="194"/>
      <c r="D84" s="275">
        <f t="shared" si="10"/>
      </c>
      <c r="E84" s="193"/>
      <c r="F84" s="275">
        <f t="shared" si="6"/>
      </c>
      <c r="G84" s="194">
        <f t="shared" si="12"/>
        <v>0</v>
      </c>
      <c r="H84" s="275">
        <f t="shared" si="13"/>
      </c>
      <c r="I84" s="192"/>
      <c r="J84" s="191"/>
    </row>
    <row r="85" spans="1:10" ht="15.75" customHeight="1">
      <c r="A85" s="190" t="s">
        <v>154</v>
      </c>
      <c r="B85" s="189">
        <f>B49+B60</f>
        <v>0</v>
      </c>
      <c r="C85" s="189">
        <f>C60+C49</f>
        <v>0</v>
      </c>
      <c r="D85" s="274">
        <f t="shared" si="10"/>
      </c>
      <c r="E85" s="189">
        <f>E60+E49</f>
        <v>0</v>
      </c>
      <c r="F85" s="274">
        <f t="shared" si="6"/>
      </c>
      <c r="G85" s="189">
        <f t="shared" si="12"/>
        <v>0</v>
      </c>
      <c r="H85" s="274">
        <f t="shared" si="13"/>
      </c>
      <c r="I85" s="189"/>
      <c r="J85" s="188"/>
    </row>
    <row r="86" spans="1:10" ht="15.75" customHeight="1" thickBot="1">
      <c r="A86" s="187" t="s">
        <v>153</v>
      </c>
      <c r="B86" s="185"/>
      <c r="C86" s="186"/>
      <c r="D86" s="277"/>
      <c r="E86" s="185"/>
      <c r="F86" s="277"/>
      <c r="G86" s="185">
        <f>E86+C86</f>
        <v>0</v>
      </c>
      <c r="H86" s="277"/>
      <c r="I86" s="184"/>
      <c r="J86" s="183"/>
    </row>
    <row r="87" spans="1:9" ht="15.75" customHeight="1">
      <c r="A87" s="182"/>
      <c r="B87" s="164"/>
      <c r="C87" s="173"/>
      <c r="D87" s="172"/>
      <c r="E87" s="172"/>
      <c r="F87" s="172"/>
      <c r="G87" s="172"/>
      <c r="H87" s="172"/>
      <c r="I87" s="172"/>
    </row>
    <row r="88" spans="1:9" ht="15.75" customHeight="1" thickBot="1">
      <c r="A88" s="164"/>
      <c r="B88" s="164"/>
      <c r="C88" s="173"/>
      <c r="D88" s="172"/>
      <c r="E88" s="172"/>
      <c r="F88" s="172"/>
      <c r="G88" s="172"/>
      <c r="H88" s="172"/>
      <c r="I88" s="172"/>
    </row>
    <row r="89" spans="1:9" ht="27" customHeight="1" thickBot="1">
      <c r="A89" s="181"/>
      <c r="B89" s="180" t="s">
        <v>2</v>
      </c>
      <c r="C89" s="179"/>
      <c r="D89" s="172"/>
      <c r="F89" s="178" t="s">
        <v>3</v>
      </c>
      <c r="G89" s="177"/>
      <c r="H89" s="539"/>
      <c r="I89" s="540"/>
    </row>
    <row r="90" spans="1:10" ht="27" customHeight="1" thickBot="1">
      <c r="A90"/>
      <c r="B90"/>
      <c r="C90"/>
      <c r="D90"/>
      <c r="E90"/>
      <c r="F90"/>
      <c r="G90"/>
      <c r="H90"/>
      <c r="I90"/>
      <c r="J90"/>
    </row>
    <row r="91" spans="1:10" s="272" customFormat="1" ht="27" customHeight="1" thickBot="1">
      <c r="A91" s="268"/>
      <c r="B91" s="269" t="s">
        <v>2</v>
      </c>
      <c r="C91" s="270"/>
      <c r="D91" s="271"/>
      <c r="F91" s="532" t="s">
        <v>151</v>
      </c>
      <c r="G91" s="533"/>
      <c r="H91" s="534"/>
      <c r="I91" s="535"/>
      <c r="J91"/>
    </row>
    <row r="92" spans="1:9" ht="15.75" customHeight="1">
      <c r="A92" s="176" t="s">
        <v>152</v>
      </c>
      <c r="B92" s="164"/>
      <c r="C92" s="173"/>
      <c r="D92" s="172"/>
      <c r="E92" s="172"/>
      <c r="F92" s="172"/>
      <c r="G92" s="172"/>
      <c r="H92" s="172"/>
      <c r="I92" s="172"/>
    </row>
    <row r="93" spans="1:9" ht="15.75" customHeight="1">
      <c r="A93" s="176" t="s">
        <v>262</v>
      </c>
      <c r="B93" s="164"/>
      <c r="C93" s="173"/>
      <c r="D93" s="172"/>
      <c r="E93" s="172"/>
      <c r="F93" s="172"/>
      <c r="G93" s="172"/>
      <c r="H93" s="172"/>
      <c r="I93" s="172"/>
    </row>
    <row r="94" spans="1:9" ht="15.75" customHeight="1">
      <c r="A94" s="176" t="s">
        <v>256</v>
      </c>
      <c r="C94" s="175"/>
      <c r="D94" s="172"/>
      <c r="E94" s="172"/>
      <c r="F94" s="172"/>
      <c r="G94" s="172"/>
      <c r="H94" s="172"/>
      <c r="I94" s="172"/>
    </row>
    <row r="95" spans="1:9" ht="15.75" customHeight="1">
      <c r="A95" s="7" t="s">
        <v>263</v>
      </c>
      <c r="B95" s="164"/>
      <c r="C95" s="174"/>
      <c r="D95" s="172"/>
      <c r="E95" s="172"/>
      <c r="F95" s="172"/>
      <c r="G95" s="172"/>
      <c r="H95" s="172"/>
      <c r="I95" s="172"/>
    </row>
    <row r="96" spans="1:9" ht="15.75" customHeight="1">
      <c r="A96" s="164"/>
      <c r="B96" s="164"/>
      <c r="C96" s="173"/>
      <c r="D96" s="172"/>
      <c r="E96" s="172"/>
      <c r="F96" s="172"/>
      <c r="G96" s="172"/>
      <c r="H96" s="172"/>
      <c r="I96" s="172"/>
    </row>
    <row r="97" spans="1:9" ht="15.75" customHeight="1">
      <c r="A97" s="164"/>
      <c r="B97" s="164"/>
      <c r="C97" s="173"/>
      <c r="D97" s="172"/>
      <c r="E97" s="172"/>
      <c r="F97" s="172"/>
      <c r="G97" s="172"/>
      <c r="H97" s="172"/>
      <c r="I97" s="172"/>
    </row>
    <row r="98" ht="15.75" customHeight="1"/>
    <row r="99" ht="15.75" customHeight="1">
      <c r="C99" s="130"/>
    </row>
    <row r="100" ht="15.75" customHeight="1">
      <c r="C100" s="130"/>
    </row>
    <row r="101" ht="15.75" customHeight="1">
      <c r="C101" s="130"/>
    </row>
    <row r="102" ht="15.75" customHeight="1">
      <c r="C102" s="130"/>
    </row>
    <row r="103" ht="15.75" customHeight="1">
      <c r="C103" s="130"/>
    </row>
    <row r="104" ht="15.75" customHeight="1">
      <c r="C104" s="130"/>
    </row>
    <row r="105" ht="15.75" customHeight="1">
      <c r="C105" s="130"/>
    </row>
    <row r="106" ht="15.75" customHeight="1">
      <c r="C106" s="130"/>
    </row>
    <row r="107" ht="15.75" customHeight="1">
      <c r="C107" s="130"/>
    </row>
    <row r="108" ht="15.75" customHeight="1">
      <c r="C108" s="130"/>
    </row>
  </sheetData>
  <sheetProtection/>
  <mergeCells count="22">
    <mergeCell ref="F12:F13"/>
    <mergeCell ref="J12:J13"/>
    <mergeCell ref="B5:J5"/>
    <mergeCell ref="A4:J4"/>
    <mergeCell ref="F91:G91"/>
    <mergeCell ref="H91:I91"/>
    <mergeCell ref="B9:J9"/>
    <mergeCell ref="B8:J8"/>
    <mergeCell ref="H89:I89"/>
    <mergeCell ref="A11:J11"/>
    <mergeCell ref="A12:A13"/>
    <mergeCell ref="B12:B13"/>
    <mergeCell ref="C12:C13"/>
    <mergeCell ref="I12:I13"/>
    <mergeCell ref="A1:J1"/>
    <mergeCell ref="A3:J3"/>
    <mergeCell ref="D12:D13"/>
    <mergeCell ref="E12:E13"/>
    <mergeCell ref="G12:G13"/>
    <mergeCell ref="H12:H13"/>
    <mergeCell ref="B6:J6"/>
    <mergeCell ref="B7:J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44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L104"/>
  <sheetViews>
    <sheetView showGridLines="0" view="pageBreakPreview" zoomScale="90" zoomScaleSheetLayoutView="90" zoomScalePageLayoutView="0" workbookViewId="0" topLeftCell="A7">
      <selection activeCell="J13" sqref="J13:L13"/>
    </sheetView>
  </sheetViews>
  <sheetFormatPr defaultColWidth="9.140625" defaultRowHeight="15"/>
  <cols>
    <col min="1" max="1" width="47.7109375" style="213" customWidth="1"/>
    <col min="2" max="2" width="8.28125" style="213" customWidth="1"/>
    <col min="3" max="3" width="10.7109375" style="213" customWidth="1"/>
    <col min="4" max="4" width="17.8515625" style="214" customWidth="1"/>
    <col min="5" max="5" width="11.28125" style="213" customWidth="1"/>
    <col min="6" max="6" width="14.8515625" style="213" customWidth="1"/>
    <col min="7" max="7" width="15.421875" style="212" customWidth="1"/>
    <col min="8" max="8" width="17.28125" style="212" customWidth="1"/>
    <col min="9" max="9" width="12.57421875" style="212" customWidth="1"/>
    <col min="10" max="10" width="11.28125" style="213" customWidth="1"/>
    <col min="11" max="11" width="14.8515625" style="213" customWidth="1"/>
    <col min="12" max="12" width="15.421875" style="212" customWidth="1"/>
    <col min="13" max="16384" width="9.140625" style="211" customWidth="1"/>
  </cols>
  <sheetData>
    <row r="1" spans="1:12" s="259" customFormat="1" ht="15.75" customHeight="1">
      <c r="A1" s="477" t="s">
        <v>254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</row>
    <row r="2" spans="1:12" ht="105" customHeight="1">
      <c r="A2" s="257"/>
      <c r="B2" s="257"/>
      <c r="C2" s="257"/>
      <c r="D2" s="258"/>
      <c r="E2" s="257"/>
      <c r="F2" s="257"/>
      <c r="G2" s="257"/>
      <c r="H2" s="257"/>
      <c r="I2" s="257"/>
      <c r="J2" s="257"/>
      <c r="K2" s="257"/>
      <c r="L2" s="257"/>
    </row>
    <row r="3" spans="1:12" ht="15.75" customHeight="1">
      <c r="A3" s="550" t="s">
        <v>7</v>
      </c>
      <c r="B3" s="550"/>
      <c r="C3" s="550"/>
      <c r="D3" s="550"/>
      <c r="E3" s="550"/>
      <c r="F3" s="550"/>
      <c r="G3" s="550"/>
      <c r="H3" s="550"/>
      <c r="I3" s="550"/>
      <c r="J3" s="550"/>
      <c r="K3" s="550"/>
      <c r="L3" s="550"/>
    </row>
    <row r="4" spans="1:12" ht="18" customHeight="1" thickBot="1">
      <c r="A4" s="555" t="s">
        <v>253</v>
      </c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</row>
    <row r="5" spans="1:12" ht="15.75" customHeight="1" thickBot="1">
      <c r="A5" s="256" t="s">
        <v>0</v>
      </c>
      <c r="B5" s="548" t="s">
        <v>295</v>
      </c>
      <c r="C5" s="549"/>
      <c r="D5" s="549"/>
      <c r="E5" s="549"/>
      <c r="F5" s="549"/>
      <c r="G5" s="549"/>
      <c r="H5" s="549"/>
      <c r="I5" s="549"/>
      <c r="J5" s="549"/>
      <c r="K5" s="549"/>
      <c r="L5" s="549"/>
    </row>
    <row r="6" spans="1:12" ht="15.75" customHeight="1" thickBot="1">
      <c r="A6" s="256" t="s">
        <v>1</v>
      </c>
      <c r="B6" s="548" t="s">
        <v>296</v>
      </c>
      <c r="C6" s="549"/>
      <c r="D6" s="549"/>
      <c r="E6" s="549"/>
      <c r="F6" s="549"/>
      <c r="G6" s="549"/>
      <c r="H6" s="549"/>
      <c r="I6" s="549"/>
      <c r="J6" s="549"/>
      <c r="K6" s="549"/>
      <c r="L6" s="549"/>
    </row>
    <row r="7" spans="1:12" ht="15.75" customHeight="1" thickBot="1">
      <c r="A7" s="255" t="s">
        <v>10</v>
      </c>
      <c r="B7" s="548" t="s">
        <v>297</v>
      </c>
      <c r="C7" s="549"/>
      <c r="D7" s="549"/>
      <c r="E7" s="549"/>
      <c r="F7" s="549"/>
      <c r="G7" s="549"/>
      <c r="H7" s="549"/>
      <c r="I7" s="549"/>
      <c r="J7" s="549"/>
      <c r="K7" s="549"/>
      <c r="L7" s="549"/>
    </row>
    <row r="8" spans="1:12" ht="15.75" customHeight="1" thickBot="1">
      <c r="A8" s="209" t="s">
        <v>4</v>
      </c>
      <c r="B8" s="548" t="s">
        <v>352</v>
      </c>
      <c r="C8" s="549"/>
      <c r="D8" s="549"/>
      <c r="E8" s="549"/>
      <c r="F8" s="549"/>
      <c r="G8" s="549"/>
      <c r="H8" s="549"/>
      <c r="I8" s="549"/>
      <c r="J8" s="549"/>
      <c r="K8" s="549"/>
      <c r="L8" s="549"/>
    </row>
    <row r="9" ht="15.75" customHeight="1" thickBot="1"/>
    <row r="10" spans="1:12" ht="18" customHeight="1" thickBot="1">
      <c r="A10" s="551" t="s">
        <v>235</v>
      </c>
      <c r="B10" s="552"/>
      <c r="C10" s="552"/>
      <c r="D10" s="553"/>
      <c r="E10" s="553"/>
      <c r="F10" s="553"/>
      <c r="G10" s="553"/>
      <c r="H10" s="553"/>
      <c r="I10" s="554"/>
      <c r="J10" s="554"/>
      <c r="K10" s="554"/>
      <c r="L10" s="554"/>
    </row>
    <row r="11" spans="1:12" ht="53.25" customHeight="1" thickBot="1">
      <c r="A11" s="572" t="s">
        <v>234</v>
      </c>
      <c r="B11" s="558" t="s">
        <v>252</v>
      </c>
      <c r="C11" s="574"/>
      <c r="D11" s="575"/>
      <c r="E11" s="558" t="s">
        <v>265</v>
      </c>
      <c r="F11" s="559"/>
      <c r="G11" s="559"/>
      <c r="H11" s="559"/>
      <c r="I11" s="560"/>
      <c r="J11" s="558" t="s">
        <v>264</v>
      </c>
      <c r="K11" s="559"/>
      <c r="L11" s="559"/>
    </row>
    <row r="12" spans="1:12" ht="71.25" customHeight="1" thickBot="1">
      <c r="A12" s="573"/>
      <c r="B12" s="254" t="s">
        <v>251</v>
      </c>
      <c r="C12" s="254" t="s">
        <v>250</v>
      </c>
      <c r="D12" s="251" t="s">
        <v>249</v>
      </c>
      <c r="E12" s="253" t="s">
        <v>251</v>
      </c>
      <c r="F12" s="251" t="s">
        <v>250</v>
      </c>
      <c r="G12" s="252" t="s">
        <v>249</v>
      </c>
      <c r="H12" s="251" t="s">
        <v>248</v>
      </c>
      <c r="I12" s="251" t="s">
        <v>247</v>
      </c>
      <c r="J12" s="253" t="s">
        <v>251</v>
      </c>
      <c r="K12" s="251" t="s">
        <v>250</v>
      </c>
      <c r="L12" s="252" t="s">
        <v>249</v>
      </c>
    </row>
    <row r="13" spans="1:12" ht="78" customHeight="1" thickBot="1">
      <c r="A13" s="443" t="s">
        <v>395</v>
      </c>
      <c r="B13" s="565" t="s">
        <v>373</v>
      </c>
      <c r="C13" s="566"/>
      <c r="D13" s="442" t="s">
        <v>374</v>
      </c>
      <c r="E13" s="569" t="s">
        <v>394</v>
      </c>
      <c r="F13" s="570"/>
      <c r="G13" s="570"/>
      <c r="H13" s="570"/>
      <c r="I13" s="571"/>
      <c r="J13" s="565" t="s">
        <v>396</v>
      </c>
      <c r="K13" s="567"/>
      <c r="L13" s="568"/>
    </row>
    <row r="14" spans="1:12" ht="15.75" customHeight="1">
      <c r="A14" s="208" t="s">
        <v>225</v>
      </c>
      <c r="B14" s="250"/>
      <c r="C14" s="249"/>
      <c r="D14" s="207">
        <f>D15+D26+D27+D28+D29</f>
        <v>0</v>
      </c>
      <c r="E14" s="248"/>
      <c r="F14" s="207"/>
      <c r="G14" s="207">
        <f>G15+G26+G27+G28+G29</f>
        <v>0</v>
      </c>
      <c r="H14" s="207">
        <f aca="true" t="shared" si="0" ref="H14:H45">-D14+G14</f>
        <v>0</v>
      </c>
      <c r="I14" s="248">
        <f>IF(D14=0,"",H14/D14*100)</f>
      </c>
      <c r="J14" s="248"/>
      <c r="K14" s="207"/>
      <c r="L14" s="207">
        <f>L15+L26+L27+L28+L29</f>
        <v>0</v>
      </c>
    </row>
    <row r="15" spans="1:12" ht="15.75" customHeight="1">
      <c r="A15" s="204" t="s">
        <v>224</v>
      </c>
      <c r="B15" s="247"/>
      <c r="C15" s="246"/>
      <c r="D15" s="202">
        <f>D16+D21</f>
        <v>0</v>
      </c>
      <c r="E15" s="243"/>
      <c r="F15" s="202"/>
      <c r="G15" s="202">
        <f>G16+G21</f>
        <v>0</v>
      </c>
      <c r="H15" s="202">
        <f t="shared" si="0"/>
        <v>0</v>
      </c>
      <c r="I15" s="235">
        <f>IF(D15=0,"",H15/D15*100)</f>
      </c>
      <c r="J15" s="243"/>
      <c r="K15" s="202"/>
      <c r="L15" s="202">
        <f>L16+L21</f>
        <v>0</v>
      </c>
    </row>
    <row r="16" spans="1:12" ht="15.75" customHeight="1">
      <c r="A16" s="206" t="s">
        <v>223</v>
      </c>
      <c r="B16" s="247"/>
      <c r="C16" s="246"/>
      <c r="D16" s="205">
        <f>SUM(D17:D20)</f>
        <v>0</v>
      </c>
      <c r="E16" s="205"/>
      <c r="F16" s="205"/>
      <c r="G16" s="205">
        <f>SUM(G17:G20)</f>
        <v>0</v>
      </c>
      <c r="H16" s="202">
        <f t="shared" si="0"/>
        <v>0</v>
      </c>
      <c r="I16" s="235">
        <f aca="true" t="shared" si="1" ref="I16:I66">IF(D16=0,"",H16/D16*100)</f>
      </c>
      <c r="J16" s="205"/>
      <c r="K16" s="205"/>
      <c r="L16" s="205">
        <f>SUM(L17:L20)</f>
        <v>0</v>
      </c>
    </row>
    <row r="17" spans="1:12" ht="15.75" customHeight="1">
      <c r="A17" s="206" t="s">
        <v>222</v>
      </c>
      <c r="B17" s="245"/>
      <c r="C17" s="244"/>
      <c r="D17" s="203">
        <f>B17*C17</f>
        <v>0</v>
      </c>
      <c r="E17" s="236"/>
      <c r="F17" s="203"/>
      <c r="G17" s="203">
        <f>E17*F17</f>
        <v>0</v>
      </c>
      <c r="H17" s="202">
        <f t="shared" si="0"/>
        <v>0</v>
      </c>
      <c r="I17" s="235">
        <f t="shared" si="1"/>
      </c>
      <c r="J17" s="236"/>
      <c r="K17" s="203"/>
      <c r="L17" s="203">
        <f>J17*K17</f>
        <v>0</v>
      </c>
    </row>
    <row r="18" spans="1:12" ht="15.75" customHeight="1">
      <c r="A18" s="206" t="s">
        <v>221</v>
      </c>
      <c r="B18" s="245"/>
      <c r="C18" s="244"/>
      <c r="D18" s="203">
        <f>B18*C18</f>
        <v>0</v>
      </c>
      <c r="E18" s="236"/>
      <c r="F18" s="203"/>
      <c r="G18" s="203">
        <f>E18*F18</f>
        <v>0</v>
      </c>
      <c r="H18" s="202">
        <f t="shared" si="0"/>
        <v>0</v>
      </c>
      <c r="I18" s="235">
        <f t="shared" si="1"/>
      </c>
      <c r="J18" s="236"/>
      <c r="K18" s="203"/>
      <c r="L18" s="203">
        <f>J18*K18</f>
        <v>0</v>
      </c>
    </row>
    <row r="19" spans="1:12" ht="15.75" customHeight="1">
      <c r="A19" s="206" t="s">
        <v>220</v>
      </c>
      <c r="B19" s="245"/>
      <c r="C19" s="244"/>
      <c r="D19" s="203">
        <f>B19*C19</f>
        <v>0</v>
      </c>
      <c r="E19" s="236"/>
      <c r="F19" s="203"/>
      <c r="G19" s="203">
        <f>E19*F19</f>
        <v>0</v>
      </c>
      <c r="H19" s="202">
        <f t="shared" si="0"/>
        <v>0</v>
      </c>
      <c r="I19" s="235">
        <f t="shared" si="1"/>
      </c>
      <c r="J19" s="236"/>
      <c r="K19" s="203"/>
      <c r="L19" s="203">
        <f>J19*K19</f>
        <v>0</v>
      </c>
    </row>
    <row r="20" spans="1:12" ht="15.75" customHeight="1">
      <c r="A20" s="206" t="s">
        <v>219</v>
      </c>
      <c r="B20" s="245"/>
      <c r="C20" s="244"/>
      <c r="D20" s="203">
        <f>B20*C20</f>
        <v>0</v>
      </c>
      <c r="E20" s="236"/>
      <c r="F20" s="203"/>
      <c r="G20" s="203">
        <f>E20*F20</f>
        <v>0</v>
      </c>
      <c r="H20" s="202">
        <f t="shared" si="0"/>
        <v>0</v>
      </c>
      <c r="I20" s="235">
        <f t="shared" si="1"/>
      </c>
      <c r="J20" s="236"/>
      <c r="K20" s="203"/>
      <c r="L20" s="203">
        <f>J20*K20</f>
        <v>0</v>
      </c>
    </row>
    <row r="21" spans="1:12" ht="15.75" customHeight="1">
      <c r="A21" s="206" t="s">
        <v>218</v>
      </c>
      <c r="B21" s="247"/>
      <c r="C21" s="246"/>
      <c r="D21" s="205">
        <f>SUM(D22:D25)</f>
        <v>0</v>
      </c>
      <c r="E21" s="205"/>
      <c r="F21" s="205"/>
      <c r="G21" s="205">
        <f>SUM(G22:G25)</f>
        <v>0</v>
      </c>
      <c r="H21" s="202">
        <f t="shared" si="0"/>
        <v>0</v>
      </c>
      <c r="I21" s="235">
        <f t="shared" si="1"/>
      </c>
      <c r="J21" s="205"/>
      <c r="K21" s="205"/>
      <c r="L21" s="205">
        <f>SUM(L22:L25)</f>
        <v>0</v>
      </c>
    </row>
    <row r="22" spans="1:12" ht="15.75" customHeight="1">
      <c r="A22" s="206" t="s">
        <v>217</v>
      </c>
      <c r="B22" s="245"/>
      <c r="C22" s="244"/>
      <c r="D22" s="203">
        <f aca="true" t="shared" si="2" ref="D22:D29">B22*C22</f>
        <v>0</v>
      </c>
      <c r="E22" s="236"/>
      <c r="F22" s="203"/>
      <c r="G22" s="203">
        <f aca="true" t="shared" si="3" ref="G22:G29">E22*F22</f>
        <v>0</v>
      </c>
      <c r="H22" s="202">
        <f t="shared" si="0"/>
        <v>0</v>
      </c>
      <c r="I22" s="235">
        <f t="shared" si="1"/>
      </c>
      <c r="J22" s="236"/>
      <c r="K22" s="203"/>
      <c r="L22" s="203">
        <f aca="true" t="shared" si="4" ref="L22:L29">J22*K22</f>
        <v>0</v>
      </c>
    </row>
    <row r="23" spans="1:12" ht="15.75" customHeight="1">
      <c r="A23" s="206" t="s">
        <v>216</v>
      </c>
      <c r="B23" s="245"/>
      <c r="C23" s="244"/>
      <c r="D23" s="203">
        <f t="shared" si="2"/>
        <v>0</v>
      </c>
      <c r="E23" s="236"/>
      <c r="F23" s="203"/>
      <c r="G23" s="203">
        <f t="shared" si="3"/>
        <v>0</v>
      </c>
      <c r="H23" s="202">
        <f t="shared" si="0"/>
        <v>0</v>
      </c>
      <c r="I23" s="235">
        <f t="shared" si="1"/>
      </c>
      <c r="J23" s="236"/>
      <c r="K23" s="203"/>
      <c r="L23" s="203">
        <f t="shared" si="4"/>
        <v>0</v>
      </c>
    </row>
    <row r="24" spans="1:12" ht="15.75" customHeight="1">
      <c r="A24" s="206" t="s">
        <v>215</v>
      </c>
      <c r="B24" s="245"/>
      <c r="C24" s="244"/>
      <c r="D24" s="203">
        <f t="shared" si="2"/>
        <v>0</v>
      </c>
      <c r="E24" s="236"/>
      <c r="F24" s="203"/>
      <c r="G24" s="203">
        <f t="shared" si="3"/>
        <v>0</v>
      </c>
      <c r="H24" s="202">
        <f t="shared" si="0"/>
        <v>0</v>
      </c>
      <c r="I24" s="235">
        <f t="shared" si="1"/>
      </c>
      <c r="J24" s="236"/>
      <c r="K24" s="203"/>
      <c r="L24" s="203">
        <f t="shared" si="4"/>
        <v>0</v>
      </c>
    </row>
    <row r="25" spans="1:12" ht="15.75" customHeight="1">
      <c r="A25" s="206" t="s">
        <v>214</v>
      </c>
      <c r="B25" s="245"/>
      <c r="C25" s="244"/>
      <c r="D25" s="203">
        <f t="shared" si="2"/>
        <v>0</v>
      </c>
      <c r="E25" s="236"/>
      <c r="F25" s="203"/>
      <c r="G25" s="203">
        <f t="shared" si="3"/>
        <v>0</v>
      </c>
      <c r="H25" s="202">
        <f t="shared" si="0"/>
        <v>0</v>
      </c>
      <c r="I25" s="235">
        <f t="shared" si="1"/>
      </c>
      <c r="J25" s="236"/>
      <c r="K25" s="203"/>
      <c r="L25" s="203">
        <f t="shared" si="4"/>
        <v>0</v>
      </c>
    </row>
    <row r="26" spans="1:12" ht="15.75" customHeight="1">
      <c r="A26" s="206" t="s">
        <v>213</v>
      </c>
      <c r="B26" s="245"/>
      <c r="C26" s="244"/>
      <c r="D26" s="203">
        <f t="shared" si="2"/>
        <v>0</v>
      </c>
      <c r="E26" s="236"/>
      <c r="F26" s="203"/>
      <c r="G26" s="203">
        <f t="shared" si="3"/>
        <v>0</v>
      </c>
      <c r="H26" s="202">
        <f t="shared" si="0"/>
        <v>0</v>
      </c>
      <c r="I26" s="235">
        <f t="shared" si="1"/>
      </c>
      <c r="J26" s="236"/>
      <c r="K26" s="203"/>
      <c r="L26" s="203">
        <f t="shared" si="4"/>
        <v>0</v>
      </c>
    </row>
    <row r="27" spans="1:12" ht="15.75" customHeight="1">
      <c r="A27" s="206" t="s">
        <v>212</v>
      </c>
      <c r="B27" s="245"/>
      <c r="C27" s="244"/>
      <c r="D27" s="203">
        <f t="shared" si="2"/>
        <v>0</v>
      </c>
      <c r="E27" s="236"/>
      <c r="F27" s="203"/>
      <c r="G27" s="203">
        <f t="shared" si="3"/>
        <v>0</v>
      </c>
      <c r="H27" s="202">
        <f t="shared" si="0"/>
        <v>0</v>
      </c>
      <c r="I27" s="235">
        <f t="shared" si="1"/>
      </c>
      <c r="J27" s="236"/>
      <c r="K27" s="203"/>
      <c r="L27" s="203">
        <f t="shared" si="4"/>
        <v>0</v>
      </c>
    </row>
    <row r="28" spans="1:12" ht="15.75" customHeight="1">
      <c r="A28" s="206" t="s">
        <v>211</v>
      </c>
      <c r="B28" s="245"/>
      <c r="C28" s="244"/>
      <c r="D28" s="203">
        <f t="shared" si="2"/>
        <v>0</v>
      </c>
      <c r="E28" s="236"/>
      <c r="F28" s="203"/>
      <c r="G28" s="203">
        <f t="shared" si="3"/>
        <v>0</v>
      </c>
      <c r="H28" s="202">
        <f t="shared" si="0"/>
        <v>0</v>
      </c>
      <c r="I28" s="235">
        <f t="shared" si="1"/>
      </c>
      <c r="J28" s="236"/>
      <c r="K28" s="203"/>
      <c r="L28" s="203">
        <f t="shared" si="4"/>
        <v>0</v>
      </c>
    </row>
    <row r="29" spans="1:12" ht="15.75" customHeight="1">
      <c r="A29" s="206" t="s">
        <v>210</v>
      </c>
      <c r="B29" s="245"/>
      <c r="C29" s="244"/>
      <c r="D29" s="203">
        <f t="shared" si="2"/>
        <v>0</v>
      </c>
      <c r="E29" s="236"/>
      <c r="F29" s="203"/>
      <c r="G29" s="203">
        <f t="shared" si="3"/>
        <v>0</v>
      </c>
      <c r="H29" s="202">
        <f t="shared" si="0"/>
        <v>0</v>
      </c>
      <c r="I29" s="235">
        <f t="shared" si="1"/>
      </c>
      <c r="J29" s="236"/>
      <c r="K29" s="203"/>
      <c r="L29" s="203">
        <f t="shared" si="4"/>
        <v>0</v>
      </c>
    </row>
    <row r="30" spans="1:12" ht="15.75" customHeight="1">
      <c r="A30" s="190" t="s">
        <v>209</v>
      </c>
      <c r="B30" s="226"/>
      <c r="C30" s="225"/>
      <c r="D30" s="198">
        <f>D31</f>
        <v>0</v>
      </c>
      <c r="E30" s="241"/>
      <c r="F30" s="198"/>
      <c r="G30" s="198">
        <f>G31</f>
        <v>0</v>
      </c>
      <c r="H30" s="198">
        <f t="shared" si="0"/>
        <v>0</v>
      </c>
      <c r="I30" s="198">
        <f t="shared" si="1"/>
      </c>
      <c r="J30" s="241"/>
      <c r="K30" s="198"/>
      <c r="L30" s="198">
        <f>L31</f>
        <v>0</v>
      </c>
    </row>
    <row r="31" spans="1:12" ht="15.75" customHeight="1">
      <c r="A31" s="204" t="s">
        <v>246</v>
      </c>
      <c r="B31" s="242"/>
      <c r="C31" s="205"/>
      <c r="D31" s="202">
        <f>SUM(D32:D35)</f>
        <v>0</v>
      </c>
      <c r="E31" s="202"/>
      <c r="F31" s="202"/>
      <c r="G31" s="202">
        <f>SUM(G32:G35)</f>
        <v>0</v>
      </c>
      <c r="H31" s="202">
        <f t="shared" si="0"/>
        <v>0</v>
      </c>
      <c r="I31" s="235">
        <f t="shared" si="1"/>
      </c>
      <c r="J31" s="202"/>
      <c r="K31" s="202"/>
      <c r="L31" s="202">
        <f>SUM(L32:L35)</f>
        <v>0</v>
      </c>
    </row>
    <row r="32" spans="1:12" ht="15.75" customHeight="1">
      <c r="A32" s="204" t="s">
        <v>245</v>
      </c>
      <c r="B32" s="238"/>
      <c r="C32" s="237"/>
      <c r="D32" s="203">
        <f>B32*C32</f>
        <v>0</v>
      </c>
      <c r="E32" s="236"/>
      <c r="F32" s="203"/>
      <c r="G32" s="203">
        <f>E32*F32</f>
        <v>0</v>
      </c>
      <c r="H32" s="202">
        <f t="shared" si="0"/>
        <v>0</v>
      </c>
      <c r="I32" s="235">
        <f t="shared" si="1"/>
      </c>
      <c r="J32" s="236"/>
      <c r="K32" s="203"/>
      <c r="L32" s="203">
        <f>J32*K32</f>
        <v>0</v>
      </c>
    </row>
    <row r="33" spans="1:12" ht="15.75" customHeight="1">
      <c r="A33" s="204" t="s">
        <v>244</v>
      </c>
      <c r="B33" s="238"/>
      <c r="C33" s="237"/>
      <c r="D33" s="203">
        <f>B33*C33</f>
        <v>0</v>
      </c>
      <c r="E33" s="236"/>
      <c r="F33" s="203"/>
      <c r="G33" s="203">
        <f>E33*F33</f>
        <v>0</v>
      </c>
      <c r="H33" s="202">
        <f t="shared" si="0"/>
        <v>0</v>
      </c>
      <c r="I33" s="235">
        <f t="shared" si="1"/>
      </c>
      <c r="J33" s="236"/>
      <c r="K33" s="203"/>
      <c r="L33" s="203">
        <f>J33*K33</f>
        <v>0</v>
      </c>
    </row>
    <row r="34" spans="1:12" ht="15.75" customHeight="1">
      <c r="A34" s="204" t="s">
        <v>243</v>
      </c>
      <c r="B34" s="238"/>
      <c r="C34" s="237"/>
      <c r="D34" s="203">
        <f>B34*C34</f>
        <v>0</v>
      </c>
      <c r="E34" s="236"/>
      <c r="F34" s="203"/>
      <c r="G34" s="203">
        <f>E34*F34</f>
        <v>0</v>
      </c>
      <c r="H34" s="202">
        <f t="shared" si="0"/>
        <v>0</v>
      </c>
      <c r="I34" s="235">
        <f t="shared" si="1"/>
      </c>
      <c r="J34" s="236"/>
      <c r="K34" s="203"/>
      <c r="L34" s="203">
        <f>J34*K34</f>
        <v>0</v>
      </c>
    </row>
    <row r="35" spans="1:12" ht="15.75" customHeight="1">
      <c r="A35" s="204" t="s">
        <v>242</v>
      </c>
      <c r="B35" s="238"/>
      <c r="C35" s="237"/>
      <c r="D35" s="203">
        <f>B35*C35</f>
        <v>0</v>
      </c>
      <c r="E35" s="236"/>
      <c r="F35" s="203"/>
      <c r="G35" s="203">
        <f>E35*F35</f>
        <v>0</v>
      </c>
      <c r="H35" s="202">
        <f t="shared" si="0"/>
        <v>0</v>
      </c>
      <c r="I35" s="235">
        <f t="shared" si="1"/>
      </c>
      <c r="J35" s="236"/>
      <c r="K35" s="203"/>
      <c r="L35" s="203">
        <f>J35*K35</f>
        <v>0</v>
      </c>
    </row>
    <row r="36" spans="1:12" ht="15.75" customHeight="1">
      <c r="A36" s="190" t="s">
        <v>203</v>
      </c>
      <c r="B36" s="226"/>
      <c r="C36" s="225"/>
      <c r="D36" s="198">
        <f>D37+D40+D43+D44+D45+D46+D47+D48</f>
        <v>0</v>
      </c>
      <c r="E36" s="241"/>
      <c r="F36" s="198"/>
      <c r="G36" s="198">
        <f>G37+G40+G43+G44+G45+G46+G47+G48</f>
        <v>0</v>
      </c>
      <c r="H36" s="198">
        <f t="shared" si="0"/>
        <v>0</v>
      </c>
      <c r="I36" s="198">
        <f t="shared" si="1"/>
      </c>
      <c r="J36" s="241"/>
      <c r="K36" s="198"/>
      <c r="L36" s="198">
        <f>L37+L40+L43+L44+L45+L46+L47+L48</f>
        <v>0</v>
      </c>
    </row>
    <row r="37" spans="1:12" ht="15.75" customHeight="1">
      <c r="A37" s="204" t="s">
        <v>202</v>
      </c>
      <c r="B37" s="242"/>
      <c r="C37" s="205"/>
      <c r="D37" s="205">
        <f>SUM(D38:D39)</f>
        <v>0</v>
      </c>
      <c r="E37" s="205"/>
      <c r="F37" s="205"/>
      <c r="G37" s="205">
        <f>SUM(G38:G39)</f>
        <v>0</v>
      </c>
      <c r="H37" s="202">
        <f t="shared" si="0"/>
        <v>0</v>
      </c>
      <c r="I37" s="235">
        <f t="shared" si="1"/>
      </c>
      <c r="J37" s="205"/>
      <c r="K37" s="205"/>
      <c r="L37" s="205">
        <f>SUM(L38:L39)</f>
        <v>0</v>
      </c>
    </row>
    <row r="38" spans="1:12" ht="15.75" customHeight="1">
      <c r="A38" s="204" t="s">
        <v>201</v>
      </c>
      <c r="B38" s="238"/>
      <c r="C38" s="237"/>
      <c r="D38" s="203">
        <f>B38*C38</f>
        <v>0</v>
      </c>
      <c r="E38" s="236"/>
      <c r="F38" s="203"/>
      <c r="G38" s="203">
        <f>E38*F38</f>
        <v>0</v>
      </c>
      <c r="H38" s="202">
        <f t="shared" si="0"/>
        <v>0</v>
      </c>
      <c r="I38" s="235">
        <f t="shared" si="1"/>
      </c>
      <c r="J38" s="236"/>
      <c r="K38" s="203"/>
      <c r="L38" s="203">
        <f>J38*K38</f>
        <v>0</v>
      </c>
    </row>
    <row r="39" spans="1:12" ht="15.75" customHeight="1">
      <c r="A39" s="204" t="s">
        <v>200</v>
      </c>
      <c r="B39" s="238"/>
      <c r="C39" s="237"/>
      <c r="D39" s="203">
        <f>B39*C39</f>
        <v>0</v>
      </c>
      <c r="E39" s="236"/>
      <c r="F39" s="203"/>
      <c r="G39" s="203">
        <f>E39*F39</f>
        <v>0</v>
      </c>
      <c r="H39" s="202">
        <f t="shared" si="0"/>
        <v>0</v>
      </c>
      <c r="I39" s="235">
        <f t="shared" si="1"/>
      </c>
      <c r="J39" s="236"/>
      <c r="K39" s="203"/>
      <c r="L39" s="203">
        <f>J39*K39</f>
        <v>0</v>
      </c>
    </row>
    <row r="40" spans="1:12" ht="15.75" customHeight="1">
      <c r="A40" s="204" t="s">
        <v>199</v>
      </c>
      <c r="B40" s="242"/>
      <c r="C40" s="205"/>
      <c r="D40" s="205">
        <f>SUM(D41:D42)</f>
        <v>0</v>
      </c>
      <c r="E40" s="205"/>
      <c r="F40" s="205"/>
      <c r="G40" s="205">
        <f>SUM(G41:G42)</f>
        <v>0</v>
      </c>
      <c r="H40" s="202">
        <f t="shared" si="0"/>
        <v>0</v>
      </c>
      <c r="I40" s="235">
        <f t="shared" si="1"/>
      </c>
      <c r="J40" s="205"/>
      <c r="K40" s="205"/>
      <c r="L40" s="205">
        <f>SUM(L41:L42)</f>
        <v>0</v>
      </c>
    </row>
    <row r="41" spans="1:12" ht="15.75" customHeight="1">
      <c r="A41" s="204" t="s">
        <v>198</v>
      </c>
      <c r="B41" s="238"/>
      <c r="C41" s="237"/>
      <c r="D41" s="203">
        <f aca="true" t="shared" si="5" ref="D41:D47">B41*C41</f>
        <v>0</v>
      </c>
      <c r="E41" s="236"/>
      <c r="F41" s="203"/>
      <c r="G41" s="203">
        <f aca="true" t="shared" si="6" ref="G41:G47">E41*F41</f>
        <v>0</v>
      </c>
      <c r="H41" s="202">
        <f t="shared" si="0"/>
        <v>0</v>
      </c>
      <c r="I41" s="235">
        <f t="shared" si="1"/>
      </c>
      <c r="J41" s="236"/>
      <c r="K41" s="203"/>
      <c r="L41" s="203">
        <f aca="true" t="shared" si="7" ref="L41:L47">J41*K41</f>
        <v>0</v>
      </c>
    </row>
    <row r="42" spans="1:12" ht="15.75" customHeight="1">
      <c r="A42" s="204" t="s">
        <v>197</v>
      </c>
      <c r="B42" s="238"/>
      <c r="C42" s="237"/>
      <c r="D42" s="203">
        <f t="shared" si="5"/>
        <v>0</v>
      </c>
      <c r="E42" s="236"/>
      <c r="F42" s="203"/>
      <c r="G42" s="203">
        <f t="shared" si="6"/>
        <v>0</v>
      </c>
      <c r="H42" s="202">
        <f t="shared" si="0"/>
        <v>0</v>
      </c>
      <c r="I42" s="235">
        <f t="shared" si="1"/>
      </c>
      <c r="J42" s="236"/>
      <c r="K42" s="203"/>
      <c r="L42" s="203">
        <f t="shared" si="7"/>
        <v>0</v>
      </c>
    </row>
    <row r="43" spans="1:12" ht="15.75" customHeight="1">
      <c r="A43" s="204" t="s">
        <v>196</v>
      </c>
      <c r="B43" s="238"/>
      <c r="C43" s="237"/>
      <c r="D43" s="203">
        <f t="shared" si="5"/>
        <v>0</v>
      </c>
      <c r="E43" s="236"/>
      <c r="F43" s="203"/>
      <c r="G43" s="203">
        <f t="shared" si="6"/>
        <v>0</v>
      </c>
      <c r="H43" s="202">
        <f t="shared" si="0"/>
        <v>0</v>
      </c>
      <c r="I43" s="235">
        <f t="shared" si="1"/>
      </c>
      <c r="J43" s="236"/>
      <c r="K43" s="203"/>
      <c r="L43" s="203">
        <f t="shared" si="7"/>
        <v>0</v>
      </c>
    </row>
    <row r="44" spans="1:12" ht="15.75" customHeight="1">
      <c r="A44" s="204" t="s">
        <v>195</v>
      </c>
      <c r="B44" s="238"/>
      <c r="C44" s="237"/>
      <c r="D44" s="203">
        <f t="shared" si="5"/>
        <v>0</v>
      </c>
      <c r="E44" s="236"/>
      <c r="F44" s="203"/>
      <c r="G44" s="203">
        <f t="shared" si="6"/>
        <v>0</v>
      </c>
      <c r="H44" s="202">
        <f t="shared" si="0"/>
        <v>0</v>
      </c>
      <c r="I44" s="235">
        <f t="shared" si="1"/>
      </c>
      <c r="J44" s="236"/>
      <c r="K44" s="203"/>
      <c r="L44" s="203">
        <f t="shared" si="7"/>
        <v>0</v>
      </c>
    </row>
    <row r="45" spans="1:12" ht="15.75" customHeight="1">
      <c r="A45" s="204" t="s">
        <v>194</v>
      </c>
      <c r="B45" s="238"/>
      <c r="C45" s="237"/>
      <c r="D45" s="203">
        <f t="shared" si="5"/>
        <v>0</v>
      </c>
      <c r="E45" s="236"/>
      <c r="F45" s="203"/>
      <c r="G45" s="203">
        <f t="shared" si="6"/>
        <v>0</v>
      </c>
      <c r="H45" s="202">
        <f t="shared" si="0"/>
        <v>0</v>
      </c>
      <c r="I45" s="235">
        <f t="shared" si="1"/>
      </c>
      <c r="J45" s="236"/>
      <c r="K45" s="203"/>
      <c r="L45" s="203">
        <f t="shared" si="7"/>
        <v>0</v>
      </c>
    </row>
    <row r="46" spans="1:12" ht="15.75" customHeight="1">
      <c r="A46" s="204" t="s">
        <v>193</v>
      </c>
      <c r="B46" s="238"/>
      <c r="C46" s="237"/>
      <c r="D46" s="203">
        <f t="shared" si="5"/>
        <v>0</v>
      </c>
      <c r="E46" s="236"/>
      <c r="F46" s="203"/>
      <c r="G46" s="203">
        <f t="shared" si="6"/>
        <v>0</v>
      </c>
      <c r="H46" s="202">
        <f aca="true" t="shared" si="8" ref="H46:H68">-D46+G46</f>
        <v>0</v>
      </c>
      <c r="I46" s="235">
        <f t="shared" si="1"/>
      </c>
      <c r="J46" s="236"/>
      <c r="K46" s="203"/>
      <c r="L46" s="203">
        <f t="shared" si="7"/>
        <v>0</v>
      </c>
    </row>
    <row r="47" spans="1:12" ht="15.75" customHeight="1">
      <c r="A47" s="204" t="s">
        <v>192</v>
      </c>
      <c r="B47" s="238"/>
      <c r="C47" s="237"/>
      <c r="D47" s="203">
        <f t="shared" si="5"/>
        <v>0</v>
      </c>
      <c r="E47" s="236"/>
      <c r="F47" s="203"/>
      <c r="G47" s="203">
        <f t="shared" si="6"/>
        <v>0</v>
      </c>
      <c r="H47" s="202">
        <f t="shared" si="8"/>
        <v>0</v>
      </c>
      <c r="I47" s="235">
        <f t="shared" si="1"/>
      </c>
      <c r="J47" s="236"/>
      <c r="K47" s="203"/>
      <c r="L47" s="203">
        <f t="shared" si="7"/>
        <v>0</v>
      </c>
    </row>
    <row r="48" spans="1:12" ht="15.75" customHeight="1">
      <c r="A48" s="204" t="s">
        <v>191</v>
      </c>
      <c r="B48" s="242"/>
      <c r="C48" s="205"/>
      <c r="D48" s="205">
        <f>SUM(D49:D50)</f>
        <v>0</v>
      </c>
      <c r="E48" s="205"/>
      <c r="F48" s="205"/>
      <c r="G48" s="205">
        <f>SUM(G49:G50)</f>
        <v>0</v>
      </c>
      <c r="H48" s="202">
        <f t="shared" si="8"/>
        <v>0</v>
      </c>
      <c r="I48" s="235">
        <f t="shared" si="1"/>
      </c>
      <c r="J48" s="205"/>
      <c r="K48" s="205"/>
      <c r="L48" s="205">
        <f>SUM(L49:L50)</f>
        <v>0</v>
      </c>
    </row>
    <row r="49" spans="1:12" ht="15.75" customHeight="1">
      <c r="A49" s="204" t="s">
        <v>190</v>
      </c>
      <c r="B49" s="238"/>
      <c r="C49" s="237"/>
      <c r="D49" s="203">
        <f>B49*C49</f>
        <v>0</v>
      </c>
      <c r="E49" s="236"/>
      <c r="F49" s="203"/>
      <c r="G49" s="203">
        <f>E49*F49</f>
        <v>0</v>
      </c>
      <c r="H49" s="202">
        <f t="shared" si="8"/>
        <v>0</v>
      </c>
      <c r="I49" s="235">
        <f t="shared" si="1"/>
      </c>
      <c r="J49" s="236"/>
      <c r="K49" s="203"/>
      <c r="L49" s="203">
        <f>J49*K49</f>
        <v>0</v>
      </c>
    </row>
    <row r="50" spans="1:12" ht="15.75" customHeight="1">
      <c r="A50" s="204" t="s">
        <v>189</v>
      </c>
      <c r="B50" s="238"/>
      <c r="C50" s="237"/>
      <c r="D50" s="203">
        <f>B50*C50</f>
        <v>0</v>
      </c>
      <c r="E50" s="236"/>
      <c r="F50" s="203"/>
      <c r="G50" s="203">
        <f>E50*F50</f>
        <v>0</v>
      </c>
      <c r="H50" s="202">
        <f t="shared" si="8"/>
        <v>0</v>
      </c>
      <c r="I50" s="235">
        <f t="shared" si="1"/>
      </c>
      <c r="J50" s="236"/>
      <c r="K50" s="203"/>
      <c r="L50" s="203">
        <f>J50*K50</f>
        <v>0</v>
      </c>
    </row>
    <row r="51" spans="1:12" ht="15.75" customHeight="1">
      <c r="A51" s="190" t="s">
        <v>188</v>
      </c>
      <c r="B51" s="226"/>
      <c r="C51" s="225"/>
      <c r="D51" s="198">
        <f>SUM(D52:D56)</f>
        <v>0</v>
      </c>
      <c r="E51" s="198"/>
      <c r="F51" s="198"/>
      <c r="G51" s="198">
        <f>SUM(G52:G56)</f>
        <v>0</v>
      </c>
      <c r="H51" s="198">
        <f t="shared" si="8"/>
        <v>0</v>
      </c>
      <c r="I51" s="198">
        <f t="shared" si="1"/>
      </c>
      <c r="J51" s="198"/>
      <c r="K51" s="198"/>
      <c r="L51" s="198">
        <f>SUM(L52:L56)</f>
        <v>0</v>
      </c>
    </row>
    <row r="52" spans="1:12" ht="15.75" customHeight="1">
      <c r="A52" s="204" t="s">
        <v>187</v>
      </c>
      <c r="B52" s="238"/>
      <c r="C52" s="237"/>
      <c r="D52" s="203">
        <f>B52*C52</f>
        <v>0</v>
      </c>
      <c r="E52" s="236"/>
      <c r="F52" s="203"/>
      <c r="G52" s="203">
        <f>E52*F52</f>
        <v>0</v>
      </c>
      <c r="H52" s="202">
        <f t="shared" si="8"/>
        <v>0</v>
      </c>
      <c r="I52" s="235">
        <f t="shared" si="1"/>
      </c>
      <c r="J52" s="236"/>
      <c r="K52" s="203"/>
      <c r="L52" s="203">
        <f>J52*K52</f>
        <v>0</v>
      </c>
    </row>
    <row r="53" spans="1:12" ht="15.75" customHeight="1">
      <c r="A53" s="204" t="s">
        <v>186</v>
      </c>
      <c r="B53" s="238"/>
      <c r="C53" s="237"/>
      <c r="D53" s="203">
        <f>B53*C53</f>
        <v>0</v>
      </c>
      <c r="E53" s="236"/>
      <c r="F53" s="203"/>
      <c r="G53" s="203">
        <f>E53*F53</f>
        <v>0</v>
      </c>
      <c r="H53" s="202">
        <f t="shared" si="8"/>
        <v>0</v>
      </c>
      <c r="I53" s="235">
        <f t="shared" si="1"/>
      </c>
      <c r="J53" s="236"/>
      <c r="K53" s="203"/>
      <c r="L53" s="203">
        <f>J53*K53</f>
        <v>0</v>
      </c>
    </row>
    <row r="54" spans="1:12" ht="15.75" customHeight="1">
      <c r="A54" s="204" t="s">
        <v>185</v>
      </c>
      <c r="B54" s="238"/>
      <c r="C54" s="237"/>
      <c r="D54" s="203">
        <f>B54*C54</f>
        <v>0</v>
      </c>
      <c r="E54" s="236"/>
      <c r="F54" s="203"/>
      <c r="G54" s="203">
        <f>E54*F54</f>
        <v>0</v>
      </c>
      <c r="H54" s="202">
        <f t="shared" si="8"/>
        <v>0</v>
      </c>
      <c r="I54" s="235">
        <f t="shared" si="1"/>
      </c>
      <c r="J54" s="236"/>
      <c r="K54" s="203"/>
      <c r="L54" s="203">
        <f>J54*K54</f>
        <v>0</v>
      </c>
    </row>
    <row r="55" spans="1:12" ht="15.75" customHeight="1">
      <c r="A55" s="204" t="s">
        <v>184</v>
      </c>
      <c r="B55" s="238"/>
      <c r="C55" s="237"/>
      <c r="D55" s="203">
        <f>B55*C55</f>
        <v>0</v>
      </c>
      <c r="E55" s="236"/>
      <c r="F55" s="203"/>
      <c r="G55" s="203">
        <f>E55*F55</f>
        <v>0</v>
      </c>
      <c r="H55" s="202">
        <f t="shared" si="8"/>
        <v>0</v>
      </c>
      <c r="I55" s="235">
        <f t="shared" si="1"/>
      </c>
      <c r="J55" s="236"/>
      <c r="K55" s="203"/>
      <c r="L55" s="203">
        <f>J55*K55</f>
        <v>0</v>
      </c>
    </row>
    <row r="56" spans="1:12" ht="15.75" customHeight="1">
      <c r="A56" s="204" t="s">
        <v>183</v>
      </c>
      <c r="B56" s="238"/>
      <c r="C56" s="237"/>
      <c r="D56" s="203">
        <f>B56*C56</f>
        <v>0</v>
      </c>
      <c r="E56" s="236"/>
      <c r="F56" s="203"/>
      <c r="G56" s="203">
        <f>E56*F56</f>
        <v>0</v>
      </c>
      <c r="H56" s="202">
        <f t="shared" si="8"/>
        <v>0</v>
      </c>
      <c r="I56" s="235">
        <f t="shared" si="1"/>
      </c>
      <c r="J56" s="236"/>
      <c r="K56" s="203"/>
      <c r="L56" s="203">
        <f>J56*K56</f>
        <v>0</v>
      </c>
    </row>
    <row r="57" spans="1:12" ht="15.75" customHeight="1">
      <c r="A57" s="190" t="s">
        <v>182</v>
      </c>
      <c r="B57" s="226"/>
      <c r="C57" s="225"/>
      <c r="D57" s="198">
        <f>SUM(D58:D59)</f>
        <v>0</v>
      </c>
      <c r="E57" s="198"/>
      <c r="F57" s="198"/>
      <c r="G57" s="198">
        <f>SUM(G58:G59)</f>
        <v>0</v>
      </c>
      <c r="H57" s="198">
        <f t="shared" si="8"/>
        <v>0</v>
      </c>
      <c r="I57" s="198">
        <f t="shared" si="1"/>
      </c>
      <c r="J57" s="198"/>
      <c r="K57" s="198"/>
      <c r="L57" s="198">
        <f>SUM(L58:L59)</f>
        <v>0</v>
      </c>
    </row>
    <row r="58" spans="1:12" ht="15.75" customHeight="1">
      <c r="A58" s="204" t="s">
        <v>181</v>
      </c>
      <c r="B58" s="238"/>
      <c r="C58" s="237"/>
      <c r="D58" s="203">
        <f>B58*C58</f>
        <v>0</v>
      </c>
      <c r="E58" s="236"/>
      <c r="F58" s="203"/>
      <c r="G58" s="203">
        <f>E58*F58</f>
        <v>0</v>
      </c>
      <c r="H58" s="202">
        <f t="shared" si="8"/>
        <v>0</v>
      </c>
      <c r="I58" s="235">
        <f t="shared" si="1"/>
      </c>
      <c r="J58" s="236"/>
      <c r="K58" s="203"/>
      <c r="L58" s="203">
        <f>J58*K58</f>
        <v>0</v>
      </c>
    </row>
    <row r="59" spans="1:12" ht="15.75" customHeight="1">
      <c r="A59" s="204" t="s">
        <v>180</v>
      </c>
      <c r="B59" s="238"/>
      <c r="C59" s="237"/>
      <c r="D59" s="203">
        <f>B59*C59</f>
        <v>0</v>
      </c>
      <c r="E59" s="236"/>
      <c r="F59" s="203"/>
      <c r="G59" s="203">
        <f>E59*F59</f>
        <v>0</v>
      </c>
      <c r="H59" s="202">
        <f t="shared" si="8"/>
        <v>0</v>
      </c>
      <c r="I59" s="235">
        <f t="shared" si="1"/>
      </c>
      <c r="J59" s="236"/>
      <c r="K59" s="203"/>
      <c r="L59" s="203">
        <f>J59*K59</f>
        <v>0</v>
      </c>
    </row>
    <row r="60" spans="1:12" ht="15.75" customHeight="1">
      <c r="A60" s="190" t="s">
        <v>179</v>
      </c>
      <c r="B60" s="226"/>
      <c r="C60" s="225"/>
      <c r="D60" s="198">
        <f>SUM(D61:D63)</f>
        <v>0</v>
      </c>
      <c r="E60" s="241"/>
      <c r="F60" s="198"/>
      <c r="G60" s="198">
        <f>G61+G62+G63</f>
        <v>0</v>
      </c>
      <c r="H60" s="198">
        <f t="shared" si="8"/>
        <v>0</v>
      </c>
      <c r="I60" s="198">
        <f t="shared" si="1"/>
      </c>
      <c r="J60" s="241"/>
      <c r="K60" s="198"/>
      <c r="L60" s="198">
        <f>L61+L62+L63</f>
        <v>0</v>
      </c>
    </row>
    <row r="61" spans="1:12" ht="15.75" customHeight="1">
      <c r="A61" s="204" t="s">
        <v>178</v>
      </c>
      <c r="B61" s="238"/>
      <c r="C61" s="237"/>
      <c r="D61" s="203">
        <f>B61*C61</f>
        <v>0</v>
      </c>
      <c r="E61" s="236"/>
      <c r="F61" s="203"/>
      <c r="G61" s="203">
        <f>E61*F61</f>
        <v>0</v>
      </c>
      <c r="H61" s="202">
        <f t="shared" si="8"/>
        <v>0</v>
      </c>
      <c r="I61" s="235">
        <f t="shared" si="1"/>
      </c>
      <c r="J61" s="236"/>
      <c r="K61" s="203"/>
      <c r="L61" s="203">
        <f>J61*K61</f>
        <v>0</v>
      </c>
    </row>
    <row r="62" spans="1:12" ht="15.75" customHeight="1">
      <c r="A62" s="204" t="s">
        <v>177</v>
      </c>
      <c r="B62" s="238"/>
      <c r="C62" s="237"/>
      <c r="D62" s="203">
        <f>B62*C62</f>
        <v>0</v>
      </c>
      <c r="E62" s="236"/>
      <c r="F62" s="203"/>
      <c r="G62" s="203">
        <f>E62*F62</f>
        <v>0</v>
      </c>
      <c r="H62" s="202">
        <f t="shared" si="8"/>
        <v>0</v>
      </c>
      <c r="I62" s="235">
        <f t="shared" si="1"/>
      </c>
      <c r="J62" s="236"/>
      <c r="K62" s="203"/>
      <c r="L62" s="203">
        <f>J62*K62</f>
        <v>0</v>
      </c>
    </row>
    <row r="63" spans="1:12" ht="15.75" customHeight="1">
      <c r="A63" s="204" t="s">
        <v>176</v>
      </c>
      <c r="B63" s="238"/>
      <c r="C63" s="237"/>
      <c r="D63" s="203">
        <f>B63*C63</f>
        <v>0</v>
      </c>
      <c r="E63" s="236"/>
      <c r="F63" s="203"/>
      <c r="G63" s="203">
        <f>E63*F63</f>
        <v>0</v>
      </c>
      <c r="H63" s="202">
        <f t="shared" si="8"/>
        <v>0</v>
      </c>
      <c r="I63" s="235">
        <f t="shared" si="1"/>
      </c>
      <c r="J63" s="236"/>
      <c r="K63" s="203"/>
      <c r="L63" s="203">
        <f>J63*K63</f>
        <v>0</v>
      </c>
    </row>
    <row r="64" spans="1:12" ht="15.75" customHeight="1">
      <c r="A64" s="190" t="s">
        <v>175</v>
      </c>
      <c r="B64" s="226"/>
      <c r="C64" s="225"/>
      <c r="D64" s="198">
        <f>SUM(D65:D66)</f>
        <v>0</v>
      </c>
      <c r="E64" s="241"/>
      <c r="F64" s="198"/>
      <c r="G64" s="198">
        <f>SUM(G65:G66)</f>
        <v>0</v>
      </c>
      <c r="H64" s="198">
        <f t="shared" si="8"/>
        <v>0</v>
      </c>
      <c r="I64" s="198">
        <f t="shared" si="1"/>
      </c>
      <c r="J64" s="241"/>
      <c r="K64" s="198"/>
      <c r="L64" s="198">
        <f>SUM(L65:L66)</f>
        <v>0</v>
      </c>
    </row>
    <row r="65" spans="1:12" ht="15.75" customHeight="1">
      <c r="A65" s="201" t="s">
        <v>174</v>
      </c>
      <c r="B65" s="240"/>
      <c r="C65" s="239"/>
      <c r="D65" s="203">
        <f>B65*C65</f>
        <v>0</v>
      </c>
      <c r="E65" s="236"/>
      <c r="F65" s="203"/>
      <c r="G65" s="203">
        <f>E65*F65</f>
        <v>0</v>
      </c>
      <c r="H65" s="202">
        <f t="shared" si="8"/>
        <v>0</v>
      </c>
      <c r="I65" s="235">
        <f t="shared" si="1"/>
      </c>
      <c r="J65" s="236"/>
      <c r="K65" s="203"/>
      <c r="L65" s="203">
        <f>J65*K65</f>
        <v>0</v>
      </c>
    </row>
    <row r="66" spans="1:12" ht="15.75" customHeight="1">
      <c r="A66" s="204" t="s">
        <v>173</v>
      </c>
      <c r="B66" s="238"/>
      <c r="C66" s="237"/>
      <c r="D66" s="203">
        <f>B66*C66</f>
        <v>0</v>
      </c>
      <c r="E66" s="236"/>
      <c r="F66" s="203"/>
      <c r="G66" s="203">
        <f>E66*F66</f>
        <v>0</v>
      </c>
      <c r="H66" s="202">
        <f t="shared" si="8"/>
        <v>0</v>
      </c>
      <c r="I66" s="235">
        <f t="shared" si="1"/>
      </c>
      <c r="J66" s="236"/>
      <c r="K66" s="203"/>
      <c r="L66" s="203">
        <f>J66*K66</f>
        <v>0</v>
      </c>
    </row>
    <row r="67" spans="1:12" ht="15.75" customHeight="1">
      <c r="A67" s="190" t="s">
        <v>241</v>
      </c>
      <c r="B67" s="226"/>
      <c r="C67" s="225"/>
      <c r="D67" s="189">
        <f>D64+D60+D57+D51+D36+D30+D14</f>
        <v>0</v>
      </c>
      <c r="E67" s="233"/>
      <c r="F67" s="189"/>
      <c r="G67" s="189">
        <f>G64+G60+G57+G51+G36+G30+G14</f>
        <v>0</v>
      </c>
      <c r="H67" s="189">
        <f t="shared" si="8"/>
        <v>0</v>
      </c>
      <c r="I67" s="222"/>
      <c r="J67" s="233"/>
      <c r="K67" s="189"/>
      <c r="L67" s="189"/>
    </row>
    <row r="68" spans="1:12" ht="15.75" customHeight="1">
      <c r="A68" s="201" t="s">
        <v>171</v>
      </c>
      <c r="B68" s="231"/>
      <c r="C68" s="230"/>
      <c r="D68" s="193">
        <f>D67-(D59+D48)</f>
        <v>0</v>
      </c>
      <c r="E68" s="233"/>
      <c r="F68" s="193"/>
      <c r="G68" s="193">
        <f>G67-(G59+G48)</f>
        <v>0</v>
      </c>
      <c r="H68" s="234">
        <f t="shared" si="8"/>
        <v>0</v>
      </c>
      <c r="I68" s="232"/>
      <c r="J68" s="233"/>
      <c r="K68" s="193"/>
      <c r="L68" s="193"/>
    </row>
    <row r="69" spans="1:12" ht="15.75" customHeight="1">
      <c r="A69" s="190" t="s">
        <v>240</v>
      </c>
      <c r="B69" s="226"/>
      <c r="C69" s="225"/>
      <c r="D69" s="200">
        <v>200</v>
      </c>
      <c r="E69" s="224"/>
      <c r="F69" s="223"/>
      <c r="G69" s="200"/>
      <c r="H69" s="189"/>
      <c r="I69" s="222"/>
      <c r="J69" s="224"/>
      <c r="K69" s="223"/>
      <c r="L69" s="189"/>
    </row>
    <row r="70" spans="1:12" ht="15.75" customHeight="1">
      <c r="A70" s="190" t="s">
        <v>168</v>
      </c>
      <c r="B70" s="226"/>
      <c r="C70" s="225"/>
      <c r="D70" s="189">
        <f>D69+D67</f>
        <v>200</v>
      </c>
      <c r="E70" s="233"/>
      <c r="F70" s="189"/>
      <c r="G70" s="189">
        <f>G69+G67</f>
        <v>0</v>
      </c>
      <c r="H70" s="189"/>
      <c r="I70" s="222"/>
      <c r="J70" s="233"/>
      <c r="K70" s="189"/>
      <c r="L70" s="189"/>
    </row>
    <row r="71" spans="1:12" ht="15.75" customHeight="1">
      <c r="A71" s="197" t="s">
        <v>167</v>
      </c>
      <c r="B71" s="231"/>
      <c r="C71" s="230"/>
      <c r="D71" s="193">
        <f>D59+D49+D40</f>
        <v>0</v>
      </c>
      <c r="E71" s="233"/>
      <c r="F71" s="193"/>
      <c r="G71" s="193">
        <f>G59+G49+G40</f>
        <v>0</v>
      </c>
      <c r="H71" s="193"/>
      <c r="I71" s="232"/>
      <c r="J71" s="233"/>
      <c r="K71" s="193"/>
      <c r="L71" s="193"/>
    </row>
    <row r="72" spans="1:12" ht="15.75" customHeight="1">
      <c r="A72" s="197" t="s">
        <v>166</v>
      </c>
      <c r="B72" s="231"/>
      <c r="C72" s="230"/>
      <c r="D72" s="193">
        <f>D70-D71</f>
        <v>200</v>
      </c>
      <c r="E72" s="233"/>
      <c r="F72" s="193"/>
      <c r="G72" s="193">
        <f>G70-G71</f>
        <v>0</v>
      </c>
      <c r="H72" s="193"/>
      <c r="I72" s="232"/>
      <c r="J72" s="233"/>
      <c r="K72" s="193"/>
      <c r="L72" s="193"/>
    </row>
    <row r="73" spans="1:12" ht="15.75" customHeight="1">
      <c r="A73" s="190" t="s">
        <v>165</v>
      </c>
      <c r="B73" s="226"/>
      <c r="C73" s="225"/>
      <c r="D73" s="189">
        <f>SUM(D74:D75)</f>
        <v>0</v>
      </c>
      <c r="E73" s="224"/>
      <c r="F73" s="223"/>
      <c r="G73" s="189">
        <f>SUM(G74:G75)</f>
        <v>0</v>
      </c>
      <c r="H73" s="189"/>
      <c r="I73" s="222"/>
      <c r="J73" s="224"/>
      <c r="K73" s="223"/>
      <c r="L73" s="189"/>
    </row>
    <row r="74" spans="1:12" ht="15.75" customHeight="1">
      <c r="A74" s="197" t="s">
        <v>164</v>
      </c>
      <c r="B74" s="226"/>
      <c r="C74" s="225"/>
      <c r="D74" s="229"/>
      <c r="E74" s="224"/>
      <c r="F74" s="223"/>
      <c r="G74" s="200"/>
      <c r="H74" s="189"/>
      <c r="I74" s="222"/>
      <c r="J74" s="224"/>
      <c r="K74" s="223"/>
      <c r="L74" s="189"/>
    </row>
    <row r="75" spans="1:12" ht="15.75" customHeight="1">
      <c r="A75" s="197" t="s">
        <v>163</v>
      </c>
      <c r="B75" s="226"/>
      <c r="C75" s="225"/>
      <c r="D75" s="229"/>
      <c r="E75" s="224"/>
      <c r="F75" s="223"/>
      <c r="G75" s="200"/>
      <c r="H75" s="189"/>
      <c r="I75" s="222"/>
      <c r="J75" s="224"/>
      <c r="K75" s="223"/>
      <c r="L75" s="189"/>
    </row>
    <row r="76" spans="1:12" ht="15.75" customHeight="1">
      <c r="A76" s="225" t="s">
        <v>161</v>
      </c>
      <c r="B76" s="226"/>
      <c r="C76" s="225"/>
      <c r="D76" s="189">
        <f>D70+D73</f>
        <v>200</v>
      </c>
      <c r="E76" s="224"/>
      <c r="F76" s="223"/>
      <c r="G76" s="189">
        <f>G73+G70</f>
        <v>0</v>
      </c>
      <c r="H76" s="189"/>
      <c r="I76" s="222"/>
      <c r="J76" s="224"/>
      <c r="K76" s="223"/>
      <c r="L76" s="189"/>
    </row>
    <row r="77" spans="1:12" ht="15.75" customHeight="1">
      <c r="A77" s="197" t="s">
        <v>239</v>
      </c>
      <c r="B77" s="231"/>
      <c r="C77" s="230"/>
      <c r="D77" s="193">
        <f>D71+D74</f>
        <v>0</v>
      </c>
      <c r="E77" s="193"/>
      <c r="F77" s="193"/>
      <c r="G77" s="193">
        <f>G71+G74</f>
        <v>0</v>
      </c>
      <c r="H77" s="193"/>
      <c r="I77" s="232"/>
      <c r="J77" s="193"/>
      <c r="K77" s="193"/>
      <c r="L77" s="193"/>
    </row>
    <row r="78" spans="1:12" ht="15.75" customHeight="1">
      <c r="A78" s="197" t="s">
        <v>238</v>
      </c>
      <c r="B78" s="231"/>
      <c r="C78" s="230"/>
      <c r="D78" s="193">
        <f>D72+D75</f>
        <v>200</v>
      </c>
      <c r="E78" s="233"/>
      <c r="F78" s="193"/>
      <c r="G78" s="193">
        <f>G72+G75</f>
        <v>0</v>
      </c>
      <c r="H78" s="193"/>
      <c r="I78" s="232"/>
      <c r="J78" s="233"/>
      <c r="K78" s="193"/>
      <c r="L78" s="193"/>
    </row>
    <row r="79" spans="1:12" ht="15.75" customHeight="1">
      <c r="A79" s="225" t="s">
        <v>158</v>
      </c>
      <c r="B79" s="226"/>
      <c r="C79" s="225"/>
      <c r="D79" s="189">
        <f>SUM(D80:D81)</f>
        <v>0</v>
      </c>
      <c r="E79" s="224"/>
      <c r="F79" s="223"/>
      <c r="G79" s="189">
        <f>SUM(G80:G81)</f>
        <v>0</v>
      </c>
      <c r="H79" s="189"/>
      <c r="I79" s="222"/>
      <c r="J79" s="224"/>
      <c r="K79" s="223"/>
      <c r="L79" s="189"/>
    </row>
    <row r="80" spans="1:12" ht="15.75" customHeight="1">
      <c r="A80" s="197" t="s">
        <v>157</v>
      </c>
      <c r="B80" s="231"/>
      <c r="C80" s="230"/>
      <c r="D80" s="229"/>
      <c r="E80" s="228"/>
      <c r="F80" s="227"/>
      <c r="G80" s="200"/>
      <c r="H80" s="193"/>
      <c r="I80" s="232"/>
      <c r="J80" s="228"/>
      <c r="K80" s="227"/>
      <c r="L80" s="227"/>
    </row>
    <row r="81" spans="1:12" ht="15.75" customHeight="1">
      <c r="A81" s="197" t="s">
        <v>156</v>
      </c>
      <c r="B81" s="231"/>
      <c r="C81" s="230"/>
      <c r="D81" s="229"/>
      <c r="E81" s="228"/>
      <c r="F81" s="227"/>
      <c r="G81" s="200"/>
      <c r="H81" s="227"/>
      <c r="I81" s="227"/>
      <c r="J81" s="227"/>
      <c r="K81" s="227"/>
      <c r="L81" s="227"/>
    </row>
    <row r="82" spans="1:12" ht="15.75" customHeight="1">
      <c r="A82" s="190" t="s">
        <v>155</v>
      </c>
      <c r="B82" s="226"/>
      <c r="C82" s="225"/>
      <c r="D82" s="225"/>
      <c r="E82" s="224"/>
      <c r="F82" s="223"/>
      <c r="H82" s="189"/>
      <c r="I82" s="222"/>
      <c r="J82" s="224"/>
      <c r="K82" s="223"/>
      <c r="L82" s="189"/>
    </row>
    <row r="83" spans="1:12" ht="15.75" customHeight="1" thickBot="1">
      <c r="A83" s="221" t="s">
        <v>154</v>
      </c>
      <c r="B83" s="220"/>
      <c r="C83" s="219"/>
      <c r="D83" s="217">
        <f>D59+D48</f>
        <v>0</v>
      </c>
      <c r="E83" s="218"/>
      <c r="F83" s="217"/>
      <c r="G83" s="217">
        <f>G59+G48</f>
        <v>0</v>
      </c>
      <c r="H83" s="216"/>
      <c r="I83" s="216"/>
      <c r="J83" s="218"/>
      <c r="K83" s="217"/>
      <c r="L83" s="217">
        <f>L59+L48</f>
        <v>0</v>
      </c>
    </row>
    <row r="84" ht="15.75" customHeight="1"/>
    <row r="85" spans="2:12" s="130" customFormat="1" ht="15.75" customHeight="1" thickBot="1">
      <c r="B85" s="181"/>
      <c r="C85" s="181"/>
      <c r="D85" s="181"/>
      <c r="E85" s="181"/>
      <c r="F85" s="181"/>
      <c r="G85" s="215"/>
      <c r="H85" s="215"/>
      <c r="I85" s="215"/>
      <c r="J85" s="181"/>
      <c r="K85" s="181"/>
      <c r="L85" s="215"/>
    </row>
    <row r="86" spans="1:12" s="130" customFormat="1" ht="27" customHeight="1" thickBot="1">
      <c r="A86" s="178" t="s">
        <v>2</v>
      </c>
      <c r="B86" s="561"/>
      <c r="C86" s="562"/>
      <c r="E86" s="556" t="s">
        <v>3</v>
      </c>
      <c r="F86" s="557"/>
      <c r="G86" s="563"/>
      <c r="H86" s="564"/>
      <c r="I86" s="215"/>
      <c r="J86" s="556" t="s">
        <v>3</v>
      </c>
      <c r="K86" s="557"/>
      <c r="L86" s="264"/>
    </row>
    <row r="87" spans="1:12" s="130" customFormat="1" ht="15.75" customHeight="1">
      <c r="A87" s="181"/>
      <c r="B87" s="181"/>
      <c r="C87" s="181"/>
      <c r="D87" s="181"/>
      <c r="E87" s="181"/>
      <c r="F87" s="181"/>
      <c r="G87" s="215"/>
      <c r="H87" s="215"/>
      <c r="I87" s="215"/>
      <c r="J87" s="181"/>
      <c r="K87" s="181"/>
      <c r="L87" s="215"/>
    </row>
    <row r="88" spans="1:12" s="130" customFormat="1" ht="15.75" customHeight="1">
      <c r="A88" s="176" t="s">
        <v>260</v>
      </c>
      <c r="B88" s="181"/>
      <c r="C88" s="181"/>
      <c r="D88" s="181"/>
      <c r="E88" s="181"/>
      <c r="F88" s="181"/>
      <c r="G88" s="215"/>
      <c r="H88" s="215"/>
      <c r="I88" s="215"/>
      <c r="J88" s="181"/>
      <c r="K88" s="181"/>
      <c r="L88" s="215"/>
    </row>
    <row r="89" spans="1:12" s="130" customFormat="1" ht="15.75" customHeight="1">
      <c r="A89" s="176" t="s">
        <v>256</v>
      </c>
      <c r="B89" s="181"/>
      <c r="C89" s="181"/>
      <c r="D89" s="181"/>
      <c r="E89" s="181"/>
      <c r="F89" s="181"/>
      <c r="G89" s="215"/>
      <c r="H89" s="215"/>
      <c r="I89" s="215"/>
      <c r="J89" s="181"/>
      <c r="K89" s="181"/>
      <c r="L89" s="215"/>
    </row>
    <row r="90" spans="1:3" s="130" customFormat="1" ht="15.75" customHeight="1">
      <c r="A90" s="7" t="s">
        <v>263</v>
      </c>
      <c r="B90" s="181"/>
      <c r="C90" s="181"/>
    </row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spans="1:12" ht="15.75" customHeight="1">
      <c r="A98" s="211"/>
      <c r="B98" s="211"/>
      <c r="C98" s="211"/>
      <c r="D98" s="211"/>
      <c r="E98" s="211"/>
      <c r="F98" s="211"/>
      <c r="G98" s="211"/>
      <c r="H98" s="211"/>
      <c r="I98" s="211"/>
      <c r="J98" s="211"/>
      <c r="K98" s="211"/>
      <c r="L98" s="211"/>
    </row>
    <row r="99" spans="1:12" ht="15.75" customHeight="1">
      <c r="A99" s="211"/>
      <c r="B99" s="211"/>
      <c r="C99" s="211"/>
      <c r="D99" s="211"/>
      <c r="E99" s="211"/>
      <c r="F99" s="211"/>
      <c r="G99" s="211"/>
      <c r="H99" s="211"/>
      <c r="I99" s="211"/>
      <c r="J99" s="211"/>
      <c r="K99" s="211"/>
      <c r="L99" s="211"/>
    </row>
    <row r="100" spans="1:12" ht="15.75" customHeight="1">
      <c r="A100" s="211"/>
      <c r="B100" s="211"/>
      <c r="C100" s="211"/>
      <c r="D100" s="211"/>
      <c r="E100" s="211"/>
      <c r="F100" s="211"/>
      <c r="G100" s="211"/>
      <c r="H100" s="211"/>
      <c r="I100" s="211"/>
      <c r="J100" s="211"/>
      <c r="K100" s="211"/>
      <c r="L100" s="211"/>
    </row>
    <row r="101" spans="1:12" ht="15.75" customHeight="1">
      <c r="A101" s="211"/>
      <c r="B101" s="211"/>
      <c r="C101" s="211"/>
      <c r="D101" s="211"/>
      <c r="E101" s="211"/>
      <c r="F101" s="211"/>
      <c r="G101" s="211"/>
      <c r="H101" s="211"/>
      <c r="I101" s="211"/>
      <c r="J101" s="211"/>
      <c r="K101" s="211"/>
      <c r="L101" s="211"/>
    </row>
    <row r="102" spans="1:12" ht="15.75" customHeight="1">
      <c r="A102" s="211"/>
      <c r="B102" s="211"/>
      <c r="C102" s="211"/>
      <c r="D102" s="211"/>
      <c r="E102" s="211"/>
      <c r="F102" s="211"/>
      <c r="G102" s="211"/>
      <c r="H102" s="211"/>
      <c r="I102" s="211"/>
      <c r="J102" s="211"/>
      <c r="K102" s="211"/>
      <c r="L102" s="211"/>
    </row>
    <row r="103" spans="1:12" ht="15.75" customHeight="1">
      <c r="A103" s="211"/>
      <c r="B103" s="211"/>
      <c r="C103" s="211"/>
      <c r="D103" s="211"/>
      <c r="E103" s="211"/>
      <c r="F103" s="211"/>
      <c r="G103" s="211"/>
      <c r="H103" s="211"/>
      <c r="I103" s="211"/>
      <c r="J103" s="211"/>
      <c r="K103" s="211"/>
      <c r="L103" s="211"/>
    </row>
    <row r="104" spans="1:12" ht="15.75" customHeight="1">
      <c r="A104" s="211"/>
      <c r="B104" s="211"/>
      <c r="C104" s="211"/>
      <c r="D104" s="211"/>
      <c r="E104" s="211"/>
      <c r="F104" s="211"/>
      <c r="G104" s="211"/>
      <c r="H104" s="211"/>
      <c r="I104" s="211"/>
      <c r="J104" s="211"/>
      <c r="K104" s="211"/>
      <c r="L104" s="211"/>
    </row>
  </sheetData>
  <sheetProtection/>
  <mergeCells count="19">
    <mergeCell ref="A11:A12"/>
    <mergeCell ref="B11:D11"/>
    <mergeCell ref="J86:K86"/>
    <mergeCell ref="J11:L11"/>
    <mergeCell ref="E11:I11"/>
    <mergeCell ref="B86:C86"/>
    <mergeCell ref="E86:F86"/>
    <mergeCell ref="G86:H86"/>
    <mergeCell ref="B13:C13"/>
    <mergeCell ref="J13:L13"/>
    <mergeCell ref="E13:I13"/>
    <mergeCell ref="A1:L1"/>
    <mergeCell ref="A4:L4"/>
    <mergeCell ref="B5:L5"/>
    <mergeCell ref="B6:L6"/>
    <mergeCell ref="B8:L8"/>
    <mergeCell ref="A3:L3"/>
    <mergeCell ref="A10:L10"/>
    <mergeCell ref="B7:L7"/>
  </mergeCells>
  <printOptions/>
  <pageMargins left="0.7" right="0.7" top="0.787401575" bottom="0.787401575" header="0.3" footer="0.3"/>
  <pageSetup fitToHeight="0" fitToWidth="1" horizontalDpi="600" verticalDpi="600" orientation="portrait" paperSize="9" scale="44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I75"/>
  <sheetViews>
    <sheetView showGridLines="0" view="pageBreakPreview" zoomScaleSheetLayoutView="100" zoomScalePageLayoutView="0" workbookViewId="0" topLeftCell="A1">
      <selection activeCell="E7" sqref="E7:I7"/>
    </sheetView>
  </sheetViews>
  <sheetFormatPr defaultColWidth="9.140625" defaultRowHeight="15"/>
  <cols>
    <col min="1" max="2" width="8.140625" style="14" customWidth="1"/>
    <col min="3" max="3" width="15.140625" style="14" customWidth="1"/>
    <col min="4" max="4" width="38.00390625" style="14" customWidth="1"/>
    <col min="5" max="5" width="2.00390625" style="14" customWidth="1"/>
    <col min="6" max="6" width="7.8515625" style="14" customWidth="1"/>
    <col min="7" max="7" width="18.8515625" style="14" customWidth="1"/>
    <col min="8" max="8" width="18.7109375" style="14" customWidth="1"/>
    <col min="9" max="9" width="31.7109375" style="14" customWidth="1"/>
    <col min="10" max="13" width="9.140625" style="1" customWidth="1"/>
    <col min="14" max="14" width="26.7109375" style="1" customWidth="1"/>
    <col min="15" max="16384" width="9.140625" style="1" customWidth="1"/>
  </cols>
  <sheetData>
    <row r="1" spans="1:9" s="6" customFormat="1" ht="15.75" customHeight="1">
      <c r="A1" s="591" t="s">
        <v>12</v>
      </c>
      <c r="B1" s="591"/>
      <c r="C1" s="591"/>
      <c r="D1" s="591"/>
      <c r="E1" s="591"/>
      <c r="F1" s="591"/>
      <c r="G1" s="591"/>
      <c r="H1" s="591"/>
      <c r="I1" s="591"/>
    </row>
    <row r="2" spans="1:9" ht="105" customHeight="1">
      <c r="A2" s="13"/>
      <c r="B2" s="13"/>
      <c r="C2" s="13"/>
      <c r="D2" s="13"/>
      <c r="E2" s="13"/>
      <c r="F2" s="13"/>
      <c r="G2" s="13"/>
      <c r="H2" s="13"/>
      <c r="I2" s="13"/>
    </row>
    <row r="3" ht="15.75" customHeight="1"/>
    <row r="4" spans="1:9" ht="18" customHeight="1" thickBot="1">
      <c r="A4" s="592" t="s">
        <v>13</v>
      </c>
      <c r="B4" s="592"/>
      <c r="C4" s="592"/>
      <c r="D4" s="592"/>
      <c r="E4" s="592"/>
      <c r="F4" s="592"/>
      <c r="G4" s="592"/>
      <c r="H4" s="592"/>
      <c r="I4" s="592"/>
    </row>
    <row r="5" spans="1:9" ht="15.75" customHeight="1" thickBot="1">
      <c r="A5" s="576" t="s">
        <v>0</v>
      </c>
      <c r="B5" s="577"/>
      <c r="C5" s="578"/>
      <c r="D5" s="579"/>
      <c r="E5" s="593" t="s">
        <v>295</v>
      </c>
      <c r="F5" s="594"/>
      <c r="G5" s="594"/>
      <c r="H5" s="594"/>
      <c r="I5" s="595"/>
    </row>
    <row r="6" spans="1:9" ht="15.75" customHeight="1" thickBot="1">
      <c r="A6" s="596" t="s">
        <v>1</v>
      </c>
      <c r="B6" s="597"/>
      <c r="C6" s="598"/>
      <c r="D6" s="599"/>
      <c r="E6" s="600" t="s">
        <v>296</v>
      </c>
      <c r="F6" s="601"/>
      <c r="G6" s="601"/>
      <c r="H6" s="601"/>
      <c r="I6" s="602"/>
    </row>
    <row r="7" spans="1:9" ht="15.75" customHeight="1" thickBot="1">
      <c r="A7" s="576" t="s">
        <v>10</v>
      </c>
      <c r="B7" s="577"/>
      <c r="C7" s="578"/>
      <c r="D7" s="579"/>
      <c r="E7" s="580" t="s">
        <v>297</v>
      </c>
      <c r="F7" s="581"/>
      <c r="G7" s="581"/>
      <c r="H7" s="581"/>
      <c r="I7" s="582"/>
    </row>
    <row r="8" spans="1:9" ht="15.75" customHeight="1" thickBot="1">
      <c r="A8" s="606" t="s">
        <v>4</v>
      </c>
      <c r="B8" s="607"/>
      <c r="C8" s="607"/>
      <c r="D8" s="608"/>
      <c r="E8" s="600" t="s">
        <v>352</v>
      </c>
      <c r="F8" s="601"/>
      <c r="G8" s="601"/>
      <c r="H8" s="601"/>
      <c r="I8" s="602"/>
    </row>
    <row r="9" spans="3:9" ht="15.75" customHeight="1" thickBot="1">
      <c r="C9" s="15"/>
      <c r="D9" s="14" t="s">
        <v>14</v>
      </c>
      <c r="E9" s="15"/>
      <c r="F9" s="10"/>
      <c r="G9" s="10"/>
      <c r="H9" s="16"/>
      <c r="I9" s="17"/>
    </row>
    <row r="10" spans="1:9" ht="15.75" customHeight="1" thickBot="1">
      <c r="A10" s="576" t="s">
        <v>15</v>
      </c>
      <c r="B10" s="583"/>
      <c r="C10" s="579"/>
      <c r="D10" s="337" t="s">
        <v>294</v>
      </c>
      <c r="E10" s="18"/>
      <c r="F10" s="587" t="s">
        <v>16</v>
      </c>
      <c r="G10" s="588"/>
      <c r="H10" s="589"/>
      <c r="I10" s="338" t="s">
        <v>300</v>
      </c>
    </row>
    <row r="11" spans="1:9" ht="30" customHeight="1" thickBot="1">
      <c r="A11" s="576" t="s">
        <v>17</v>
      </c>
      <c r="B11" s="583"/>
      <c r="C11" s="579"/>
      <c r="D11" s="337" t="s">
        <v>298</v>
      </c>
      <c r="E11" s="18"/>
      <c r="F11" s="584" t="s">
        <v>18</v>
      </c>
      <c r="G11" s="585"/>
      <c r="H11" s="586"/>
      <c r="I11" s="339" t="s">
        <v>301</v>
      </c>
    </row>
    <row r="12" spans="1:9" ht="31.5" customHeight="1" thickBot="1">
      <c r="A12" s="609" t="s">
        <v>19</v>
      </c>
      <c r="B12" s="583"/>
      <c r="C12" s="610"/>
      <c r="D12" s="337" t="s">
        <v>299</v>
      </c>
      <c r="E12" s="18"/>
      <c r="F12" s="611" t="s">
        <v>259</v>
      </c>
      <c r="G12" s="612"/>
      <c r="H12" s="613"/>
      <c r="I12" s="340" t="s">
        <v>302</v>
      </c>
    </row>
    <row r="13" spans="1:9" ht="29.25" customHeight="1" thickBot="1">
      <c r="A13" s="9"/>
      <c r="B13" s="9"/>
      <c r="C13" s="9"/>
      <c r="D13" s="9"/>
      <c r="E13" s="9"/>
      <c r="F13" s="614" t="s">
        <v>20</v>
      </c>
      <c r="G13" s="615"/>
      <c r="H13" s="616"/>
      <c r="I13" s="341" t="s">
        <v>397</v>
      </c>
    </row>
    <row r="14" spans="1:9" ht="15.75" customHeight="1" thickBot="1">
      <c r="A14" s="9"/>
      <c r="B14" s="9"/>
      <c r="C14" s="9"/>
      <c r="D14" s="9"/>
      <c r="E14" s="1"/>
      <c r="F14" s="1"/>
      <c r="G14" s="1"/>
      <c r="H14" s="1"/>
      <c r="I14" s="1"/>
    </row>
    <row r="15" spans="1:9" ht="15.75" customHeight="1" thickBot="1">
      <c r="A15" s="603" t="s">
        <v>21</v>
      </c>
      <c r="B15" s="604"/>
      <c r="C15" s="604"/>
      <c r="D15" s="604"/>
      <c r="E15" s="604"/>
      <c r="F15" s="604"/>
      <c r="G15" s="604"/>
      <c r="H15" s="604"/>
      <c r="I15" s="605"/>
    </row>
    <row r="16" spans="1:9" ht="30.75" customHeight="1" thickBot="1">
      <c r="A16" s="2" t="s">
        <v>22</v>
      </c>
      <c r="B16" s="2" t="s">
        <v>23</v>
      </c>
      <c r="C16" s="3" t="s">
        <v>24</v>
      </c>
      <c r="D16" s="619" t="s">
        <v>25</v>
      </c>
      <c r="E16" s="620"/>
      <c r="F16" s="620"/>
      <c r="G16" s="620"/>
      <c r="H16" s="620"/>
      <c r="I16" s="621"/>
    </row>
    <row r="17" spans="1:9" ht="60.75" customHeight="1">
      <c r="A17" s="19" t="s">
        <v>26</v>
      </c>
      <c r="B17" s="321" t="s">
        <v>303</v>
      </c>
      <c r="C17" s="342" t="s">
        <v>308</v>
      </c>
      <c r="D17" s="622" t="s">
        <v>389</v>
      </c>
      <c r="E17" s="623"/>
      <c r="F17" s="623"/>
      <c r="G17" s="623"/>
      <c r="H17" s="623"/>
      <c r="I17" s="624"/>
    </row>
    <row r="18" spans="1:9" ht="18" customHeight="1">
      <c r="A18" s="20" t="s">
        <v>27</v>
      </c>
      <c r="B18" s="21"/>
      <c r="C18" s="22"/>
      <c r="D18" s="617"/>
      <c r="E18" s="625"/>
      <c r="F18" s="625"/>
      <c r="G18" s="625"/>
      <c r="H18" s="625"/>
      <c r="I18" s="626"/>
    </row>
    <row r="19" spans="1:9" ht="18" customHeight="1">
      <c r="A19" s="20" t="s">
        <v>28</v>
      </c>
      <c r="B19" s="21"/>
      <c r="C19" s="22"/>
      <c r="D19" s="617"/>
      <c r="E19" s="625"/>
      <c r="F19" s="625"/>
      <c r="G19" s="625"/>
      <c r="H19" s="625"/>
      <c r="I19" s="626"/>
    </row>
    <row r="20" spans="1:9" ht="18" customHeight="1">
      <c r="A20" s="20" t="s">
        <v>29</v>
      </c>
      <c r="B20" s="21"/>
      <c r="C20" s="22"/>
      <c r="D20" s="617"/>
      <c r="E20" s="617"/>
      <c r="F20" s="617"/>
      <c r="G20" s="617"/>
      <c r="H20" s="617"/>
      <c r="I20" s="618"/>
    </row>
    <row r="21" spans="1:9" ht="36" customHeight="1">
      <c r="A21" s="20" t="s">
        <v>30</v>
      </c>
      <c r="B21" s="21"/>
      <c r="C21" s="22"/>
      <c r="D21" s="627" t="s">
        <v>304</v>
      </c>
      <c r="E21" s="628"/>
      <c r="F21" s="628"/>
      <c r="G21" s="628"/>
      <c r="H21" s="628"/>
      <c r="I21" s="629"/>
    </row>
    <row r="22" spans="1:9" ht="18" customHeight="1">
      <c r="A22" s="20" t="s">
        <v>31</v>
      </c>
      <c r="B22" s="21"/>
      <c r="C22" s="22"/>
      <c r="D22" s="617"/>
      <c r="E22" s="617"/>
      <c r="F22" s="617"/>
      <c r="G22" s="617"/>
      <c r="H22" s="617"/>
      <c r="I22" s="618"/>
    </row>
    <row r="23" spans="1:9" ht="18" customHeight="1">
      <c r="A23" s="20" t="s">
        <v>32</v>
      </c>
      <c r="B23" s="21"/>
      <c r="C23" s="22"/>
      <c r="D23" s="617"/>
      <c r="E23" s="617"/>
      <c r="F23" s="617"/>
      <c r="G23" s="617"/>
      <c r="H23" s="617"/>
      <c r="I23" s="618"/>
    </row>
    <row r="24" spans="1:9" ht="18" customHeight="1">
      <c r="A24" s="20" t="s">
        <v>33</v>
      </c>
      <c r="B24" s="21"/>
      <c r="C24" s="22"/>
      <c r="D24" s="617"/>
      <c r="E24" s="617"/>
      <c r="F24" s="617"/>
      <c r="G24" s="617"/>
      <c r="H24" s="617"/>
      <c r="I24" s="618"/>
    </row>
    <row r="25" spans="1:9" ht="18" customHeight="1">
      <c r="A25" s="20" t="s">
        <v>34</v>
      </c>
      <c r="B25" s="21"/>
      <c r="C25" s="22"/>
      <c r="D25" s="617"/>
      <c r="E25" s="617"/>
      <c r="F25" s="617"/>
      <c r="G25" s="617"/>
      <c r="H25" s="617"/>
      <c r="I25" s="618"/>
    </row>
    <row r="26" spans="1:9" ht="18" customHeight="1">
      <c r="A26" s="20" t="s">
        <v>35</v>
      </c>
      <c r="B26" s="21"/>
      <c r="C26" s="22"/>
      <c r="D26" s="617"/>
      <c r="E26" s="617"/>
      <c r="F26" s="617"/>
      <c r="G26" s="617"/>
      <c r="H26" s="617"/>
      <c r="I26" s="618"/>
    </row>
    <row r="27" spans="1:9" ht="18" customHeight="1">
      <c r="A27" s="20" t="s">
        <v>36</v>
      </c>
      <c r="B27" s="21"/>
      <c r="C27" s="22"/>
      <c r="D27" s="617"/>
      <c r="E27" s="617"/>
      <c r="F27" s="617"/>
      <c r="G27" s="617"/>
      <c r="H27" s="617"/>
      <c r="I27" s="618"/>
    </row>
    <row r="28" spans="1:9" ht="18" customHeight="1">
      <c r="A28" s="20" t="s">
        <v>37</v>
      </c>
      <c r="B28" s="21"/>
      <c r="C28" s="22"/>
      <c r="D28" s="617"/>
      <c r="E28" s="617"/>
      <c r="F28" s="617"/>
      <c r="G28" s="617"/>
      <c r="H28" s="617"/>
      <c r="I28" s="618"/>
    </row>
    <row r="29" spans="1:9" ht="18" customHeight="1">
      <c r="A29" s="20" t="s">
        <v>38</v>
      </c>
      <c r="B29" s="21"/>
      <c r="C29" s="22"/>
      <c r="D29" s="617"/>
      <c r="E29" s="617"/>
      <c r="F29" s="617"/>
      <c r="G29" s="617"/>
      <c r="H29" s="617"/>
      <c r="I29" s="618"/>
    </row>
    <row r="30" spans="1:9" ht="18" customHeight="1">
      <c r="A30" s="20" t="s">
        <v>39</v>
      </c>
      <c r="B30" s="21"/>
      <c r="C30" s="22"/>
      <c r="D30" s="617"/>
      <c r="E30" s="617"/>
      <c r="F30" s="617"/>
      <c r="G30" s="617"/>
      <c r="H30" s="617"/>
      <c r="I30" s="618"/>
    </row>
    <row r="31" spans="1:9" ht="18" customHeight="1">
      <c r="A31" s="20" t="s">
        <v>40</v>
      </c>
      <c r="B31" s="21"/>
      <c r="C31" s="22"/>
      <c r="D31" s="617"/>
      <c r="E31" s="617"/>
      <c r="F31" s="617"/>
      <c r="G31" s="617"/>
      <c r="H31" s="617"/>
      <c r="I31" s="618"/>
    </row>
    <row r="32" spans="1:9" ht="18" customHeight="1">
      <c r="A32" s="20" t="s">
        <v>41</v>
      </c>
      <c r="B32" s="21"/>
      <c r="C32" s="22"/>
      <c r="D32" s="617"/>
      <c r="E32" s="617"/>
      <c r="F32" s="617"/>
      <c r="G32" s="617"/>
      <c r="H32" s="617"/>
      <c r="I32" s="618"/>
    </row>
    <row r="33" spans="1:9" ht="18" customHeight="1">
      <c r="A33" s="20" t="s">
        <v>42</v>
      </c>
      <c r="B33" s="21"/>
      <c r="C33" s="22"/>
      <c r="D33" s="617"/>
      <c r="E33" s="617"/>
      <c r="F33" s="617"/>
      <c r="G33" s="617"/>
      <c r="H33" s="617"/>
      <c r="I33" s="618"/>
    </row>
    <row r="34" spans="1:9" ht="18" customHeight="1">
      <c r="A34" s="20" t="s">
        <v>43</v>
      </c>
      <c r="B34" s="21"/>
      <c r="C34" s="22"/>
      <c r="D34" s="625"/>
      <c r="E34" s="625"/>
      <c r="F34" s="625"/>
      <c r="G34" s="625"/>
      <c r="H34" s="625"/>
      <c r="I34" s="626"/>
    </row>
    <row r="35" spans="1:9" ht="18" customHeight="1">
      <c r="A35" s="20" t="s">
        <v>44</v>
      </c>
      <c r="B35" s="21"/>
      <c r="C35" s="22"/>
      <c r="D35" s="617"/>
      <c r="E35" s="617"/>
      <c r="F35" s="617"/>
      <c r="G35" s="617"/>
      <c r="H35" s="617"/>
      <c r="I35" s="618"/>
    </row>
    <row r="36" spans="1:9" ht="18" customHeight="1">
      <c r="A36" s="20" t="s">
        <v>45</v>
      </c>
      <c r="B36" s="21"/>
      <c r="C36" s="22"/>
      <c r="D36" s="617"/>
      <c r="E36" s="617"/>
      <c r="F36" s="617"/>
      <c r="G36" s="617"/>
      <c r="H36" s="617"/>
      <c r="I36" s="618"/>
    </row>
    <row r="37" spans="1:9" ht="18" customHeight="1">
      <c r="A37" s="20" t="s">
        <v>46</v>
      </c>
      <c r="B37" s="21"/>
      <c r="C37" s="22"/>
      <c r="D37" s="617"/>
      <c r="E37" s="617"/>
      <c r="F37" s="617"/>
      <c r="G37" s="617"/>
      <c r="H37" s="617"/>
      <c r="I37" s="618"/>
    </row>
    <row r="38" spans="1:9" ht="18" customHeight="1">
      <c r="A38" s="20" t="s">
        <v>47</v>
      </c>
      <c r="B38" s="21"/>
      <c r="C38" s="22"/>
      <c r="D38" s="617"/>
      <c r="E38" s="617"/>
      <c r="F38" s="617"/>
      <c r="G38" s="617"/>
      <c r="H38" s="617"/>
      <c r="I38" s="618"/>
    </row>
    <row r="39" spans="1:9" ht="18" customHeight="1">
      <c r="A39" s="20" t="s">
        <v>48</v>
      </c>
      <c r="B39" s="21"/>
      <c r="C39" s="22"/>
      <c r="D39" s="617"/>
      <c r="E39" s="617"/>
      <c r="F39" s="617"/>
      <c r="G39" s="617"/>
      <c r="H39" s="617"/>
      <c r="I39" s="618"/>
    </row>
    <row r="40" spans="1:9" ht="18" customHeight="1">
      <c r="A40" s="20" t="s">
        <v>49</v>
      </c>
      <c r="B40" s="21"/>
      <c r="C40" s="22"/>
      <c r="D40" s="617"/>
      <c r="E40" s="617"/>
      <c r="F40" s="617"/>
      <c r="G40" s="617"/>
      <c r="H40" s="617"/>
      <c r="I40" s="618"/>
    </row>
    <row r="41" spans="1:9" ht="18" customHeight="1">
      <c r="A41" s="20" t="s">
        <v>50</v>
      </c>
      <c r="B41" s="21"/>
      <c r="C41" s="23"/>
      <c r="D41" s="617"/>
      <c r="E41" s="617"/>
      <c r="F41" s="617"/>
      <c r="G41" s="617"/>
      <c r="H41" s="617"/>
      <c r="I41" s="618"/>
    </row>
    <row r="42" spans="1:9" ht="18" customHeight="1">
      <c r="A42" s="20" t="s">
        <v>51</v>
      </c>
      <c r="B42" s="21"/>
      <c r="C42" s="23"/>
      <c r="D42" s="617"/>
      <c r="E42" s="617"/>
      <c r="F42" s="617"/>
      <c r="G42" s="617"/>
      <c r="H42" s="617"/>
      <c r="I42" s="618"/>
    </row>
    <row r="43" spans="1:9" ht="18" customHeight="1">
      <c r="A43" s="20" t="s">
        <v>52</v>
      </c>
      <c r="B43" s="21"/>
      <c r="C43" s="23"/>
      <c r="D43" s="617"/>
      <c r="E43" s="617"/>
      <c r="F43" s="617"/>
      <c r="G43" s="617"/>
      <c r="H43" s="617"/>
      <c r="I43" s="618"/>
    </row>
    <row r="44" spans="1:9" ht="18" customHeight="1">
      <c r="A44" s="20" t="s">
        <v>53</v>
      </c>
      <c r="B44" s="21"/>
      <c r="C44" s="23"/>
      <c r="D44" s="617"/>
      <c r="E44" s="617"/>
      <c r="F44" s="617"/>
      <c r="G44" s="617"/>
      <c r="H44" s="617"/>
      <c r="I44" s="618"/>
    </row>
    <row r="45" spans="1:9" ht="18" customHeight="1">
      <c r="A45" s="20" t="s">
        <v>54</v>
      </c>
      <c r="B45" s="21"/>
      <c r="C45" s="23"/>
      <c r="D45" s="617"/>
      <c r="E45" s="617"/>
      <c r="F45" s="617"/>
      <c r="G45" s="617"/>
      <c r="H45" s="617"/>
      <c r="I45" s="618"/>
    </row>
    <row r="46" spans="1:9" ht="18" customHeight="1">
      <c r="A46" s="20" t="s">
        <v>55</v>
      </c>
      <c r="B46" s="21"/>
      <c r="C46" s="23"/>
      <c r="D46" s="617"/>
      <c r="E46" s="617"/>
      <c r="F46" s="617"/>
      <c r="G46" s="617"/>
      <c r="H46" s="617"/>
      <c r="I46" s="618"/>
    </row>
    <row r="47" spans="1:9" ht="18" customHeight="1">
      <c r="A47" s="20" t="s">
        <v>56</v>
      </c>
      <c r="B47" s="21"/>
      <c r="C47" s="23"/>
      <c r="D47" s="617"/>
      <c r="E47" s="617"/>
      <c r="F47" s="617"/>
      <c r="G47" s="617"/>
      <c r="H47" s="617"/>
      <c r="I47" s="618"/>
    </row>
    <row r="48" spans="1:9" ht="15.75" customHeight="1" thickBot="1">
      <c r="A48" s="24" t="s">
        <v>6</v>
      </c>
      <c r="B48" s="25"/>
      <c r="C48" s="635">
        <f>SUM(C17:C31,C32:C47)</f>
        <v>0</v>
      </c>
      <c r="D48" s="635"/>
      <c r="E48" s="635"/>
      <c r="F48" s="635"/>
      <c r="G48" s="635"/>
      <c r="H48" s="636" t="s">
        <v>57</v>
      </c>
      <c r="I48" s="637"/>
    </row>
    <row r="49" spans="1:9" ht="15.75" customHeight="1" thickBot="1">
      <c r="A49" s="638"/>
      <c r="B49" s="638"/>
      <c r="C49" s="638"/>
      <c r="D49" s="638"/>
      <c r="E49" s="638"/>
      <c r="F49" s="638"/>
      <c r="G49" s="638"/>
      <c r="H49" s="638"/>
      <c r="I49" s="638"/>
    </row>
    <row r="50" spans="1:9" ht="15.75" customHeight="1" thickBot="1">
      <c r="A50" s="609" t="s">
        <v>58</v>
      </c>
      <c r="B50" s="583"/>
      <c r="C50" s="583"/>
      <c r="D50" s="610"/>
      <c r="E50" s="26"/>
      <c r="F50" s="609" t="s">
        <v>354</v>
      </c>
      <c r="G50" s="583"/>
      <c r="H50" s="583"/>
      <c r="I50" s="610"/>
    </row>
    <row r="51" spans="1:9" ht="15.75" customHeight="1">
      <c r="A51" s="639" t="s">
        <v>59</v>
      </c>
      <c r="B51" s="640"/>
      <c r="C51" s="641"/>
      <c r="D51" s="27"/>
      <c r="E51" s="28"/>
      <c r="F51" s="639" t="s">
        <v>60</v>
      </c>
      <c r="G51" s="641"/>
      <c r="H51" s="642"/>
      <c r="I51" s="643"/>
    </row>
    <row r="52" spans="1:9" ht="15.75" customHeight="1">
      <c r="A52" s="29" t="s">
        <v>61</v>
      </c>
      <c r="B52" s="30"/>
      <c r="C52" s="31"/>
      <c r="D52" s="32"/>
      <c r="E52" s="28"/>
      <c r="F52" s="651" t="s">
        <v>61</v>
      </c>
      <c r="G52" s="652"/>
      <c r="H52" s="649"/>
      <c r="I52" s="650"/>
    </row>
    <row r="53" spans="1:9" ht="15.75" customHeight="1">
      <c r="A53" s="644" t="s">
        <v>62</v>
      </c>
      <c r="B53" s="645"/>
      <c r="C53" s="646"/>
      <c r="D53" s="33"/>
      <c r="E53" s="28"/>
      <c r="F53" s="644" t="s">
        <v>63</v>
      </c>
      <c r="G53" s="646"/>
      <c r="H53" s="647"/>
      <c r="I53" s="648"/>
    </row>
    <row r="54" spans="1:9" ht="50.25" customHeight="1" thickBot="1">
      <c r="A54" s="630" t="s">
        <v>64</v>
      </c>
      <c r="B54" s="631"/>
      <c r="C54" s="632"/>
      <c r="D54" s="34"/>
      <c r="E54" s="28"/>
      <c r="F54" s="630" t="s">
        <v>65</v>
      </c>
      <c r="G54" s="632"/>
      <c r="H54" s="633"/>
      <c r="I54" s="634"/>
    </row>
    <row r="55" spans="1:9" ht="15.75" customHeight="1" thickBot="1">
      <c r="A55" s="653"/>
      <c r="B55" s="653"/>
      <c r="C55" s="653"/>
      <c r="D55" s="653"/>
      <c r="E55" s="653"/>
      <c r="F55" s="653"/>
      <c r="G55" s="653"/>
      <c r="H55" s="653"/>
      <c r="I55" s="653"/>
    </row>
    <row r="56" spans="1:9" ht="15.75" customHeight="1" thickBot="1">
      <c r="A56" s="603" t="s">
        <v>66</v>
      </c>
      <c r="B56" s="604"/>
      <c r="C56" s="604"/>
      <c r="D56" s="604"/>
      <c r="E56" s="35"/>
      <c r="F56" s="654">
        <f>SUM(C48,H54,D54)</f>
        <v>0</v>
      </c>
      <c r="G56" s="654"/>
      <c r="H56" s="654"/>
      <c r="I56" s="36" t="s">
        <v>57</v>
      </c>
    </row>
    <row r="57" spans="1:9" ht="15.75" customHeight="1" thickBot="1">
      <c r="A57" s="37" t="s">
        <v>67</v>
      </c>
      <c r="B57" s="35"/>
      <c r="C57" s="35"/>
      <c r="D57" s="35"/>
      <c r="E57" s="36"/>
      <c r="F57" s="590">
        <v>20</v>
      </c>
      <c r="G57" s="590"/>
      <c r="H57" s="590"/>
      <c r="I57" s="36" t="s">
        <v>57</v>
      </c>
    </row>
    <row r="58" spans="1:9" s="40" customFormat="1" ht="15.75" customHeight="1">
      <c r="A58" s="38"/>
      <c r="B58" s="38"/>
      <c r="C58" s="38"/>
      <c r="D58" s="38"/>
      <c r="E58" s="38"/>
      <c r="F58" s="39"/>
      <c r="G58" s="39"/>
      <c r="H58" s="39"/>
      <c r="I58" s="38"/>
    </row>
    <row r="59" spans="1:9" s="40" customFormat="1" ht="15.75" customHeight="1">
      <c r="A59" s="656" t="s">
        <v>68</v>
      </c>
      <c r="B59" s="656"/>
      <c r="C59" s="656"/>
      <c r="D59" s="656"/>
      <c r="E59" s="656"/>
      <c r="F59" s="656"/>
      <c r="G59" s="656"/>
      <c r="H59" s="656"/>
      <c r="I59" s="656"/>
    </row>
    <row r="60" spans="1:9" s="40" customFormat="1" ht="15.75" customHeight="1">
      <c r="A60" s="656"/>
      <c r="B60" s="656"/>
      <c r="C60" s="656"/>
      <c r="D60" s="656"/>
      <c r="E60" s="656"/>
      <c r="F60" s="656"/>
      <c r="G60" s="656"/>
      <c r="H60" s="656"/>
      <c r="I60" s="656"/>
    </row>
    <row r="61" spans="1:9" s="40" customFormat="1" ht="15.75" customHeight="1">
      <c r="A61" s="656"/>
      <c r="B61" s="656"/>
      <c r="C61" s="656"/>
      <c r="D61" s="656"/>
      <c r="E61" s="656"/>
      <c r="F61" s="656"/>
      <c r="G61" s="656"/>
      <c r="H61" s="656"/>
      <c r="I61" s="656"/>
    </row>
    <row r="62" spans="1:9" ht="15.75" customHeight="1" thickBot="1">
      <c r="A62" s="28"/>
      <c r="B62" s="28"/>
      <c r="C62" s="28"/>
      <c r="D62" s="28"/>
      <c r="E62" s="28"/>
      <c r="F62" s="28"/>
      <c r="G62" s="28"/>
      <c r="H62" s="28"/>
      <c r="I62" s="28"/>
    </row>
    <row r="63" spans="1:9" ht="15.75" customHeight="1" thickBot="1">
      <c r="A63" s="609" t="s">
        <v>2</v>
      </c>
      <c r="B63" s="583"/>
      <c r="C63" s="610"/>
      <c r="D63" s="430" t="s">
        <v>305</v>
      </c>
      <c r="E63" s="5"/>
      <c r="F63" s="657" t="s">
        <v>2</v>
      </c>
      <c r="G63" s="658"/>
      <c r="H63" s="659"/>
      <c r="I63" s="430" t="s">
        <v>305</v>
      </c>
    </row>
    <row r="64" spans="1:9" ht="15.75" customHeight="1" thickBot="1">
      <c r="A64" s="41"/>
      <c r="B64" s="41"/>
      <c r="C64" s="41"/>
      <c r="D64" s="431"/>
      <c r="E64" s="28"/>
      <c r="F64" s="660"/>
      <c r="G64" s="660"/>
      <c r="H64" s="660"/>
      <c r="I64" s="431"/>
    </row>
    <row r="65" spans="1:9" ht="27" customHeight="1" thickBot="1">
      <c r="A65" s="609" t="s">
        <v>69</v>
      </c>
      <c r="B65" s="583"/>
      <c r="C65" s="610"/>
      <c r="D65" s="432" t="s">
        <v>306</v>
      </c>
      <c r="E65" s="28"/>
      <c r="F65" s="609" t="s">
        <v>70</v>
      </c>
      <c r="G65" s="583"/>
      <c r="H65" s="610"/>
      <c r="I65" s="432" t="s">
        <v>306</v>
      </c>
    </row>
    <row r="66" ht="15.75" customHeight="1">
      <c r="I66" s="433"/>
    </row>
    <row r="67" spans="1:9" ht="15.75" customHeight="1">
      <c r="A67" s="7" t="s">
        <v>263</v>
      </c>
      <c r="B67" s="7"/>
      <c r="E67" s="1"/>
      <c r="F67" s="1"/>
      <c r="G67" s="1"/>
      <c r="H67" s="1"/>
      <c r="I67" s="1"/>
    </row>
    <row r="70" spans="1:9" ht="12.75">
      <c r="A70" s="1"/>
      <c r="B70" s="1"/>
      <c r="C70" s="1"/>
      <c r="D70" s="1"/>
      <c r="E70" s="1"/>
      <c r="F70" s="1"/>
      <c r="G70" s="1"/>
      <c r="H70" s="1"/>
      <c r="I70" s="1"/>
    </row>
    <row r="71" spans="1:9" ht="12.75">
      <c r="A71" s="1"/>
      <c r="B71" s="1"/>
      <c r="C71" s="1"/>
      <c r="D71" s="1"/>
      <c r="E71" s="1"/>
      <c r="F71" s="1"/>
      <c r="G71" s="1"/>
      <c r="H71" s="1"/>
      <c r="I71" s="1"/>
    </row>
    <row r="72" spans="1:9" ht="12.75">
      <c r="A72" s="1"/>
      <c r="B72" s="1"/>
      <c r="C72" s="1"/>
      <c r="D72" s="1"/>
      <c r="E72" s="1"/>
      <c r="F72" s="1"/>
      <c r="G72" s="1"/>
      <c r="H72" s="1"/>
      <c r="I72" s="1"/>
    </row>
    <row r="73" spans="1:9" ht="12.75">
      <c r="A73" s="655"/>
      <c r="B73" s="655"/>
      <c r="C73" s="655"/>
      <c r="D73" s="655"/>
      <c r="E73" s="655"/>
      <c r="F73" s="655"/>
      <c r="G73" s="655"/>
      <c r="H73" s="655"/>
      <c r="I73" s="655"/>
    </row>
    <row r="74" spans="1:9" ht="12.75">
      <c r="A74" s="655"/>
      <c r="B74" s="655"/>
      <c r="C74" s="655"/>
      <c r="D74" s="655"/>
      <c r="E74" s="655"/>
      <c r="F74" s="655"/>
      <c r="G74" s="655"/>
      <c r="H74" s="655"/>
      <c r="I74" s="655"/>
    </row>
    <row r="75" spans="1:9" ht="12.75">
      <c r="A75" s="655"/>
      <c r="B75" s="655"/>
      <c r="C75" s="655"/>
      <c r="D75" s="655"/>
      <c r="E75" s="655"/>
      <c r="F75" s="655"/>
      <c r="G75" s="655"/>
      <c r="H75" s="655"/>
      <c r="I75" s="655"/>
    </row>
  </sheetData>
  <sheetProtection/>
  <mergeCells count="77">
    <mergeCell ref="A55:I55"/>
    <mergeCell ref="A56:D56"/>
    <mergeCell ref="F56:H56"/>
    <mergeCell ref="A73:I75"/>
    <mergeCell ref="A59:I61"/>
    <mergeCell ref="A63:C63"/>
    <mergeCell ref="F63:H63"/>
    <mergeCell ref="F64:H64"/>
    <mergeCell ref="A65:C65"/>
    <mergeCell ref="F65:H65"/>
    <mergeCell ref="A53:C53"/>
    <mergeCell ref="F53:G53"/>
    <mergeCell ref="H53:I53"/>
    <mergeCell ref="H52:I52"/>
    <mergeCell ref="F52:G52"/>
    <mergeCell ref="A54:C54"/>
    <mergeCell ref="F54:G54"/>
    <mergeCell ref="H54:I54"/>
    <mergeCell ref="D47:I47"/>
    <mergeCell ref="C48:G48"/>
    <mergeCell ref="H48:I48"/>
    <mergeCell ref="A49:I49"/>
    <mergeCell ref="A51:C51"/>
    <mergeCell ref="F51:G51"/>
    <mergeCell ref="H51:I51"/>
    <mergeCell ref="A50:D50"/>
    <mergeCell ref="F50:I50"/>
    <mergeCell ref="D40:I40"/>
    <mergeCell ref="D41:I41"/>
    <mergeCell ref="D42:I42"/>
    <mergeCell ref="D43:I43"/>
    <mergeCell ref="D44:I44"/>
    <mergeCell ref="D45:I45"/>
    <mergeCell ref="D46:I46"/>
    <mergeCell ref="D26:I26"/>
    <mergeCell ref="D32:I32"/>
    <mergeCell ref="D33:I33"/>
    <mergeCell ref="D34:I34"/>
    <mergeCell ref="D22:I22"/>
    <mergeCell ref="D23:I23"/>
    <mergeCell ref="D24:I24"/>
    <mergeCell ref="D25:I25"/>
    <mergeCell ref="D39:I39"/>
    <mergeCell ref="D28:I28"/>
    <mergeCell ref="D29:I29"/>
    <mergeCell ref="D30:I30"/>
    <mergeCell ref="D31:I31"/>
    <mergeCell ref="D36:I36"/>
    <mergeCell ref="D37:I37"/>
    <mergeCell ref="D35:I35"/>
    <mergeCell ref="D38:I38"/>
    <mergeCell ref="A12:C12"/>
    <mergeCell ref="F12:H12"/>
    <mergeCell ref="F13:H13"/>
    <mergeCell ref="D27:I27"/>
    <mergeCell ref="D16:I16"/>
    <mergeCell ref="D17:I17"/>
    <mergeCell ref="D18:I18"/>
    <mergeCell ref="D19:I19"/>
    <mergeCell ref="D20:I20"/>
    <mergeCell ref="D21:I21"/>
    <mergeCell ref="F57:H57"/>
    <mergeCell ref="A1:I1"/>
    <mergeCell ref="A4:I4"/>
    <mergeCell ref="A5:D5"/>
    <mergeCell ref="E5:I5"/>
    <mergeCell ref="A6:D6"/>
    <mergeCell ref="E6:I6"/>
    <mergeCell ref="A15:I15"/>
    <mergeCell ref="A8:D8"/>
    <mergeCell ref="E8:I8"/>
    <mergeCell ref="A7:D7"/>
    <mergeCell ref="E7:I7"/>
    <mergeCell ref="A11:C11"/>
    <mergeCell ref="F11:H11"/>
    <mergeCell ref="A10:C10"/>
    <mergeCell ref="F10:H10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51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P41"/>
  <sheetViews>
    <sheetView showGridLines="0" view="pageBreakPreview" zoomScale="90" zoomScaleSheetLayoutView="90" zoomScalePageLayoutView="0" workbookViewId="0" topLeftCell="A1">
      <selection activeCell="B18" sqref="B18:C22"/>
    </sheetView>
  </sheetViews>
  <sheetFormatPr defaultColWidth="9.140625" defaultRowHeight="15"/>
  <cols>
    <col min="1" max="1" width="21.28125" style="1" customWidth="1"/>
    <col min="2" max="2" width="19.28125" style="1" customWidth="1"/>
    <col min="3" max="3" width="17.421875" style="1" customWidth="1"/>
    <col min="4" max="4" width="14.140625" style="1" customWidth="1"/>
    <col min="5" max="5" width="19.7109375" style="1" customWidth="1"/>
    <col min="6" max="6" width="12.28125" style="1" customWidth="1"/>
    <col min="7" max="7" width="12.8515625" style="1" customWidth="1"/>
    <col min="8" max="8" width="23.7109375" style="1" customWidth="1"/>
    <col min="9" max="9" width="23.421875" style="1" customWidth="1"/>
    <col min="10" max="10" width="13.7109375" style="1" customWidth="1"/>
    <col min="11" max="11" width="23.140625" style="1" customWidth="1"/>
    <col min="12" max="12" width="23.28125" style="1" customWidth="1"/>
    <col min="13" max="13" width="20.57421875" style="1" customWidth="1"/>
    <col min="14" max="16384" width="9.140625" style="1" customWidth="1"/>
  </cols>
  <sheetData>
    <row r="1" spans="1:13" ht="15.75" customHeight="1">
      <c r="A1" s="591" t="s">
        <v>71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</row>
    <row r="2" spans="1:13" ht="105" customHeight="1">
      <c r="A2" s="666"/>
      <c r="B2" s="666"/>
      <c r="C2" s="666"/>
      <c r="D2" s="667"/>
      <c r="E2" s="667"/>
      <c r="F2" s="667"/>
      <c r="G2" s="667"/>
      <c r="H2" s="667"/>
      <c r="I2" s="667"/>
      <c r="J2" s="667"/>
      <c r="K2" s="667"/>
      <c r="L2" s="667"/>
      <c r="M2" s="667"/>
    </row>
    <row r="3" spans="1:16" ht="15.75" customHeight="1">
      <c r="A3" s="668"/>
      <c r="B3" s="668"/>
      <c r="C3" s="668"/>
      <c r="D3" s="669"/>
      <c r="E3" s="669"/>
      <c r="F3" s="669"/>
      <c r="G3" s="669"/>
      <c r="H3" s="669"/>
      <c r="I3" s="669"/>
      <c r="J3" s="669"/>
      <c r="K3" s="669"/>
      <c r="L3" s="669"/>
      <c r="M3" s="669"/>
      <c r="N3" s="661"/>
      <c r="O3" s="661"/>
      <c r="P3" s="661"/>
    </row>
    <row r="4" spans="1:13" ht="18" customHeight="1" thickBot="1">
      <c r="A4" s="662" t="s">
        <v>72</v>
      </c>
      <c r="B4" s="662"/>
      <c r="C4" s="662"/>
      <c r="D4" s="662"/>
      <c r="E4" s="662"/>
      <c r="F4" s="662"/>
      <c r="G4" s="662"/>
      <c r="H4" s="662"/>
      <c r="I4" s="662"/>
      <c r="J4" s="662"/>
      <c r="K4" s="662"/>
      <c r="L4" s="662"/>
      <c r="M4" s="662"/>
    </row>
    <row r="5" spans="1:13" ht="15.75" customHeight="1" thickBot="1">
      <c r="A5" s="657" t="s">
        <v>0</v>
      </c>
      <c r="B5" s="658"/>
      <c r="C5" s="658"/>
      <c r="D5" s="659"/>
      <c r="E5" s="663" t="s">
        <v>295</v>
      </c>
      <c r="F5" s="664"/>
      <c r="G5" s="664"/>
      <c r="H5" s="664"/>
      <c r="I5" s="664"/>
      <c r="J5" s="664"/>
      <c r="K5" s="664"/>
      <c r="L5" s="664"/>
      <c r="M5" s="665"/>
    </row>
    <row r="6" spans="1:13" ht="15.75" customHeight="1" thickBot="1">
      <c r="A6" s="657" t="s">
        <v>1</v>
      </c>
      <c r="B6" s="658"/>
      <c r="C6" s="658"/>
      <c r="D6" s="659"/>
      <c r="E6" s="663" t="s">
        <v>296</v>
      </c>
      <c r="F6" s="664"/>
      <c r="G6" s="664"/>
      <c r="H6" s="664"/>
      <c r="I6" s="664"/>
      <c r="J6" s="664"/>
      <c r="K6" s="664"/>
      <c r="L6" s="664"/>
      <c r="M6" s="665"/>
    </row>
    <row r="7" spans="1:13" ht="15.75" customHeight="1" thickBot="1">
      <c r="A7" s="657" t="s">
        <v>9</v>
      </c>
      <c r="B7" s="658"/>
      <c r="C7" s="658"/>
      <c r="D7" s="659"/>
      <c r="E7" s="663" t="s">
        <v>297</v>
      </c>
      <c r="F7" s="664"/>
      <c r="G7" s="664"/>
      <c r="H7" s="664"/>
      <c r="I7" s="664"/>
      <c r="J7" s="664"/>
      <c r="K7" s="664"/>
      <c r="L7" s="664"/>
      <c r="M7" s="665"/>
    </row>
    <row r="8" spans="1:13" ht="15.75" customHeight="1" thickBot="1">
      <c r="A8" s="678" t="s">
        <v>4</v>
      </c>
      <c r="B8" s="678"/>
      <c r="C8" s="678"/>
      <c r="D8" s="679"/>
      <c r="E8" s="680" t="s">
        <v>352</v>
      </c>
      <c r="F8" s="681"/>
      <c r="G8" s="681"/>
      <c r="H8" s="681"/>
      <c r="I8" s="681"/>
      <c r="J8" s="681"/>
      <c r="K8" s="681"/>
      <c r="L8" s="681"/>
      <c r="M8" s="682"/>
    </row>
    <row r="9" spans="1:13" ht="15.75" customHeight="1" thickBot="1">
      <c r="A9" s="657" t="s">
        <v>99</v>
      </c>
      <c r="B9" s="658"/>
      <c r="C9" s="658"/>
      <c r="D9" s="659"/>
      <c r="E9" s="680" t="s">
        <v>353</v>
      </c>
      <c r="F9" s="683"/>
      <c r="G9" s="683"/>
      <c r="H9" s="683"/>
      <c r="I9" s="683"/>
      <c r="J9" s="683"/>
      <c r="K9" s="683"/>
      <c r="L9" s="683"/>
      <c r="M9" s="684"/>
    </row>
    <row r="10" spans="1:13" ht="15.75" customHeight="1" thickBot="1">
      <c r="A10" s="674"/>
      <c r="B10" s="675"/>
      <c r="C10" s="675"/>
      <c r="D10" s="676"/>
      <c r="E10" s="676"/>
      <c r="F10" s="676"/>
      <c r="G10" s="676"/>
      <c r="H10" s="676"/>
      <c r="I10" s="676"/>
      <c r="J10" s="677"/>
      <c r="K10" s="677"/>
      <c r="L10" s="677"/>
      <c r="M10" s="676"/>
    </row>
    <row r="11" spans="1:13" ht="76.5" customHeight="1" thickBot="1">
      <c r="A11" s="42" t="s">
        <v>15</v>
      </c>
      <c r="B11" s="42" t="s">
        <v>11</v>
      </c>
      <c r="C11" s="42" t="s">
        <v>73</v>
      </c>
      <c r="D11" s="43" t="s">
        <v>16</v>
      </c>
      <c r="E11" s="44" t="s">
        <v>74</v>
      </c>
      <c r="F11" s="45" t="s">
        <v>75</v>
      </c>
      <c r="G11" s="46" t="s">
        <v>76</v>
      </c>
      <c r="H11" s="45" t="s">
        <v>77</v>
      </c>
      <c r="I11" s="42" t="s">
        <v>78</v>
      </c>
      <c r="J11" s="45" t="s">
        <v>79</v>
      </c>
      <c r="K11" s="47" t="s">
        <v>80</v>
      </c>
      <c r="L11" s="45" t="s">
        <v>81</v>
      </c>
      <c r="M11" s="48" t="s">
        <v>82</v>
      </c>
    </row>
    <row r="12" spans="1:13" ht="32.25" customHeight="1" thickBot="1">
      <c r="A12" s="343" t="s">
        <v>294</v>
      </c>
      <c r="B12" s="343" t="s">
        <v>309</v>
      </c>
      <c r="C12" s="345" t="s">
        <v>310</v>
      </c>
      <c r="D12" s="346" t="s">
        <v>300</v>
      </c>
      <c r="E12" s="347"/>
      <c r="F12" s="348">
        <v>20</v>
      </c>
      <c r="G12" s="349"/>
      <c r="H12" s="350" t="s">
        <v>311</v>
      </c>
      <c r="I12" s="350" t="s">
        <v>311</v>
      </c>
      <c r="J12" s="351" t="s">
        <v>313</v>
      </c>
      <c r="K12" s="350" t="s">
        <v>312</v>
      </c>
      <c r="L12" s="352" t="s">
        <v>314</v>
      </c>
      <c r="M12" s="344" t="e">
        <f>E12+H12+I12+L12+J12+K12</f>
        <v>#VALUE!</v>
      </c>
    </row>
    <row r="13" spans="1:13" ht="15.75" customHeight="1" thickBot="1">
      <c r="A13" s="52"/>
      <c r="B13" s="52"/>
      <c r="C13" s="53"/>
      <c r="D13" s="54"/>
      <c r="E13" s="55"/>
      <c r="F13" s="56"/>
      <c r="G13" s="49"/>
      <c r="H13" s="57"/>
      <c r="I13" s="57"/>
      <c r="J13" s="50"/>
      <c r="K13" s="58"/>
      <c r="L13" s="59"/>
      <c r="M13" s="51">
        <f aca="true" t="shared" si="0" ref="M13:M33">E13+H13+I13+L13+J13+K13</f>
        <v>0</v>
      </c>
    </row>
    <row r="14" spans="1:13" ht="15.75" customHeight="1" thickBot="1">
      <c r="A14" s="52"/>
      <c r="B14" s="52"/>
      <c r="C14" s="53"/>
      <c r="D14" s="54"/>
      <c r="E14" s="55"/>
      <c r="F14" s="56"/>
      <c r="G14" s="49"/>
      <c r="H14" s="57"/>
      <c r="I14" s="57"/>
      <c r="J14" s="50"/>
      <c r="K14" s="58"/>
      <c r="L14" s="59"/>
      <c r="M14" s="51">
        <f t="shared" si="0"/>
        <v>0</v>
      </c>
    </row>
    <row r="15" spans="1:13" ht="15.75" customHeight="1" thickBot="1">
      <c r="A15" s="52"/>
      <c r="B15" s="52"/>
      <c r="C15" s="53"/>
      <c r="D15" s="54"/>
      <c r="E15" s="55"/>
      <c r="F15" s="56"/>
      <c r="G15" s="49"/>
      <c r="H15" s="57"/>
      <c r="I15" s="57"/>
      <c r="J15" s="50"/>
      <c r="K15" s="58"/>
      <c r="L15" s="59"/>
      <c r="M15" s="51">
        <f t="shared" si="0"/>
        <v>0</v>
      </c>
    </row>
    <row r="16" spans="1:13" ht="15.75" customHeight="1" thickBot="1">
      <c r="A16" s="52"/>
      <c r="B16" s="52"/>
      <c r="C16" s="53"/>
      <c r="D16" s="54"/>
      <c r="E16" s="55"/>
      <c r="F16" s="56"/>
      <c r="G16" s="49"/>
      <c r="H16" s="57"/>
      <c r="I16" s="57"/>
      <c r="J16" s="50"/>
      <c r="K16" s="58"/>
      <c r="L16" s="59"/>
      <c r="M16" s="51">
        <f t="shared" si="0"/>
        <v>0</v>
      </c>
    </row>
    <row r="17" spans="1:13" ht="15.75" customHeight="1" thickBot="1">
      <c r="A17" s="52"/>
      <c r="B17" s="52"/>
      <c r="C17" s="53"/>
      <c r="D17" s="54"/>
      <c r="E17" s="55"/>
      <c r="F17" s="56"/>
      <c r="G17" s="49"/>
      <c r="H17" s="57"/>
      <c r="I17" s="57"/>
      <c r="J17" s="50"/>
      <c r="K17" s="58"/>
      <c r="L17" s="59"/>
      <c r="M17" s="51">
        <f t="shared" si="0"/>
        <v>0</v>
      </c>
    </row>
    <row r="18" spans="1:13" ht="15.75" customHeight="1" thickBot="1">
      <c r="A18" s="52"/>
      <c r="B18" s="52"/>
      <c r="C18" s="53"/>
      <c r="D18" s="54"/>
      <c r="E18" s="55"/>
      <c r="F18" s="56"/>
      <c r="G18" s="49"/>
      <c r="H18" s="57"/>
      <c r="I18" s="57"/>
      <c r="J18" s="50"/>
      <c r="K18" s="58"/>
      <c r="L18" s="59"/>
      <c r="M18" s="51">
        <f t="shared" si="0"/>
        <v>0</v>
      </c>
    </row>
    <row r="19" spans="1:13" ht="15.75" customHeight="1" thickBot="1">
      <c r="A19" s="52"/>
      <c r="B19" s="52"/>
      <c r="C19" s="53"/>
      <c r="D19" s="54"/>
      <c r="E19" s="55"/>
      <c r="F19" s="56"/>
      <c r="G19" s="49"/>
      <c r="H19" s="57"/>
      <c r="I19" s="57"/>
      <c r="J19" s="50"/>
      <c r="K19" s="58"/>
      <c r="L19" s="59"/>
      <c r="M19" s="51">
        <f t="shared" si="0"/>
        <v>0</v>
      </c>
    </row>
    <row r="20" spans="1:13" ht="15.75" customHeight="1" thickBot="1">
      <c r="A20" s="52"/>
      <c r="B20" s="52"/>
      <c r="C20" s="53"/>
      <c r="D20" s="54"/>
      <c r="E20" s="55"/>
      <c r="F20" s="56"/>
      <c r="G20" s="49"/>
      <c r="H20" s="57"/>
      <c r="I20" s="57"/>
      <c r="J20" s="50"/>
      <c r="K20" s="58"/>
      <c r="L20" s="59"/>
      <c r="M20" s="51">
        <f t="shared" si="0"/>
        <v>0</v>
      </c>
    </row>
    <row r="21" spans="1:13" ht="15.75" customHeight="1" thickBot="1">
      <c r="A21" s="52"/>
      <c r="B21" s="52"/>
      <c r="C21" s="53"/>
      <c r="D21" s="54"/>
      <c r="E21" s="55"/>
      <c r="F21" s="56"/>
      <c r="G21" s="49"/>
      <c r="H21" s="57"/>
      <c r="I21" s="57"/>
      <c r="J21" s="50"/>
      <c r="K21" s="58"/>
      <c r="L21" s="59"/>
      <c r="M21" s="51">
        <f t="shared" si="0"/>
        <v>0</v>
      </c>
    </row>
    <row r="22" spans="1:13" ht="15.75" customHeight="1" thickBot="1">
      <c r="A22" s="52"/>
      <c r="B22" s="52"/>
      <c r="C22" s="53"/>
      <c r="D22" s="54"/>
      <c r="E22" s="55"/>
      <c r="F22" s="56"/>
      <c r="G22" s="49"/>
      <c r="H22" s="57"/>
      <c r="I22" s="57"/>
      <c r="J22" s="50"/>
      <c r="K22" s="58"/>
      <c r="L22" s="59"/>
      <c r="M22" s="51">
        <f t="shared" si="0"/>
        <v>0</v>
      </c>
    </row>
    <row r="23" spans="1:13" ht="15.75" customHeight="1" thickBot="1">
      <c r="A23" s="52"/>
      <c r="B23" s="52"/>
      <c r="C23" s="53"/>
      <c r="D23" s="54"/>
      <c r="E23" s="55"/>
      <c r="F23" s="56"/>
      <c r="G23" s="49"/>
      <c r="H23" s="57"/>
      <c r="I23" s="57"/>
      <c r="J23" s="50"/>
      <c r="K23" s="58"/>
      <c r="L23" s="59"/>
      <c r="M23" s="51">
        <f t="shared" si="0"/>
        <v>0</v>
      </c>
    </row>
    <row r="24" spans="1:13" ht="15.75" customHeight="1" thickBot="1">
      <c r="A24" s="52"/>
      <c r="B24" s="52"/>
      <c r="C24" s="53"/>
      <c r="D24" s="54"/>
      <c r="E24" s="55"/>
      <c r="F24" s="56"/>
      <c r="G24" s="49"/>
      <c r="H24" s="57"/>
      <c r="I24" s="57"/>
      <c r="J24" s="50"/>
      <c r="K24" s="58"/>
      <c r="L24" s="59"/>
      <c r="M24" s="51">
        <f t="shared" si="0"/>
        <v>0</v>
      </c>
    </row>
    <row r="25" spans="1:13" ht="15.75" customHeight="1" thickBot="1">
      <c r="A25" s="52"/>
      <c r="B25" s="52"/>
      <c r="C25" s="53"/>
      <c r="D25" s="54"/>
      <c r="E25" s="55"/>
      <c r="F25" s="56"/>
      <c r="G25" s="49"/>
      <c r="H25" s="57"/>
      <c r="I25" s="57"/>
      <c r="J25" s="50"/>
      <c r="K25" s="58"/>
      <c r="L25" s="59"/>
      <c r="M25" s="51">
        <f t="shared" si="0"/>
        <v>0</v>
      </c>
    </row>
    <row r="26" spans="1:13" ht="15.75" customHeight="1" thickBot="1">
      <c r="A26" s="52"/>
      <c r="B26" s="52"/>
      <c r="C26" s="53"/>
      <c r="D26" s="54"/>
      <c r="E26" s="55"/>
      <c r="F26" s="56"/>
      <c r="G26" s="49">
        <f aca="true" t="shared" si="1" ref="G26:G33">IF(F26=0,"",E26/F26)</f>
      </c>
      <c r="H26" s="57"/>
      <c r="I26" s="57"/>
      <c r="J26" s="50"/>
      <c r="K26" s="58"/>
      <c r="L26" s="59"/>
      <c r="M26" s="51">
        <f t="shared" si="0"/>
        <v>0</v>
      </c>
    </row>
    <row r="27" spans="1:13" ht="15.75" customHeight="1" thickBot="1">
      <c r="A27" s="52"/>
      <c r="B27" s="52"/>
      <c r="C27" s="53"/>
      <c r="D27" s="54"/>
      <c r="E27" s="55"/>
      <c r="F27" s="56"/>
      <c r="G27" s="49">
        <f t="shared" si="1"/>
      </c>
      <c r="H27" s="57"/>
      <c r="I27" s="57"/>
      <c r="J27" s="50"/>
      <c r="K27" s="58"/>
      <c r="L27" s="59"/>
      <c r="M27" s="51">
        <f t="shared" si="0"/>
        <v>0</v>
      </c>
    </row>
    <row r="28" spans="1:13" ht="15.75" customHeight="1" thickBot="1">
      <c r="A28" s="52"/>
      <c r="B28" s="52"/>
      <c r="C28" s="53"/>
      <c r="D28" s="54"/>
      <c r="E28" s="55"/>
      <c r="F28" s="56"/>
      <c r="G28" s="49">
        <f t="shared" si="1"/>
      </c>
      <c r="H28" s="57"/>
      <c r="I28" s="57"/>
      <c r="J28" s="50"/>
      <c r="K28" s="58"/>
      <c r="L28" s="59"/>
      <c r="M28" s="51">
        <f t="shared" si="0"/>
        <v>0</v>
      </c>
    </row>
    <row r="29" spans="1:13" ht="15.75" customHeight="1" thickBot="1">
      <c r="A29" s="52"/>
      <c r="B29" s="52"/>
      <c r="C29" s="53"/>
      <c r="D29" s="54"/>
      <c r="E29" s="55"/>
      <c r="F29" s="56"/>
      <c r="G29" s="49">
        <f t="shared" si="1"/>
      </c>
      <c r="H29" s="57"/>
      <c r="I29" s="57"/>
      <c r="J29" s="50"/>
      <c r="K29" s="58"/>
      <c r="L29" s="59"/>
      <c r="M29" s="51">
        <f t="shared" si="0"/>
        <v>0</v>
      </c>
    </row>
    <row r="30" spans="1:13" ht="15.75" customHeight="1" thickBot="1">
      <c r="A30" s="52"/>
      <c r="B30" s="52"/>
      <c r="C30" s="53"/>
      <c r="D30" s="54"/>
      <c r="E30" s="55"/>
      <c r="F30" s="56"/>
      <c r="G30" s="49">
        <f t="shared" si="1"/>
      </c>
      <c r="H30" s="57"/>
      <c r="I30" s="57"/>
      <c r="J30" s="50"/>
      <c r="K30" s="58"/>
      <c r="L30" s="59"/>
      <c r="M30" s="51">
        <f t="shared" si="0"/>
        <v>0</v>
      </c>
    </row>
    <row r="31" spans="1:13" ht="15.75" customHeight="1" thickBot="1">
      <c r="A31" s="52"/>
      <c r="B31" s="52"/>
      <c r="C31" s="53"/>
      <c r="D31" s="54"/>
      <c r="E31" s="55"/>
      <c r="F31" s="56"/>
      <c r="G31" s="49">
        <f t="shared" si="1"/>
      </c>
      <c r="H31" s="57"/>
      <c r="I31" s="57"/>
      <c r="J31" s="50"/>
      <c r="K31" s="58"/>
      <c r="L31" s="59"/>
      <c r="M31" s="51">
        <f t="shared" si="0"/>
        <v>0</v>
      </c>
    </row>
    <row r="32" spans="1:13" ht="15.75" customHeight="1" thickBot="1">
      <c r="A32" s="52"/>
      <c r="B32" s="52"/>
      <c r="C32" s="53"/>
      <c r="D32" s="54"/>
      <c r="E32" s="55"/>
      <c r="F32" s="56"/>
      <c r="G32" s="49">
        <f t="shared" si="1"/>
      </c>
      <c r="H32" s="58"/>
      <c r="I32" s="58"/>
      <c r="J32" s="50"/>
      <c r="K32" s="58"/>
      <c r="L32" s="59"/>
      <c r="M32" s="51">
        <f t="shared" si="0"/>
        <v>0</v>
      </c>
    </row>
    <row r="33" spans="1:13" ht="15.75" customHeight="1" thickBot="1">
      <c r="A33" s="52"/>
      <c r="B33" s="60"/>
      <c r="C33" s="61"/>
      <c r="D33" s="62"/>
      <c r="E33" s="63"/>
      <c r="F33" s="56"/>
      <c r="G33" s="49">
        <f t="shared" si="1"/>
      </c>
      <c r="H33" s="64"/>
      <c r="I33" s="64"/>
      <c r="J33" s="65"/>
      <c r="K33" s="66"/>
      <c r="L33" s="67"/>
      <c r="M33" s="51">
        <f t="shared" si="0"/>
        <v>0</v>
      </c>
    </row>
    <row r="34" spans="1:13" ht="15.75" customHeight="1" thickBot="1">
      <c r="A34" s="68" t="s">
        <v>6</v>
      </c>
      <c r="B34" s="69"/>
      <c r="C34" s="69"/>
      <c r="D34" s="69"/>
      <c r="E34" s="70">
        <f>SUM(E12:E33)</f>
        <v>0</v>
      </c>
      <c r="F34" s="71"/>
      <c r="G34" s="71"/>
      <c r="H34" s="72">
        <f aca="true" t="shared" si="2" ref="H34:M34">SUM(H12:H33)</f>
        <v>0</v>
      </c>
      <c r="I34" s="73">
        <f t="shared" si="2"/>
        <v>0</v>
      </c>
      <c r="J34" s="74">
        <f t="shared" si="2"/>
        <v>0</v>
      </c>
      <c r="K34" s="74">
        <f t="shared" si="2"/>
        <v>0</v>
      </c>
      <c r="L34" s="74">
        <f t="shared" si="2"/>
        <v>0</v>
      </c>
      <c r="M34" s="75" t="e">
        <f t="shared" si="2"/>
        <v>#VALUE!</v>
      </c>
    </row>
    <row r="35" spans="1:13" ht="15.7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ht="15.75" customHeight="1">
      <c r="A36" s="12" t="s">
        <v>83</v>
      </c>
      <c r="B36" s="12"/>
      <c r="C36" s="12"/>
      <c r="D36" s="12"/>
      <c r="E36" s="12"/>
      <c r="F36" s="12"/>
      <c r="G36" s="6"/>
      <c r="H36" s="6"/>
      <c r="I36" s="6"/>
      <c r="J36" s="6"/>
      <c r="K36" s="6"/>
      <c r="L36" s="6"/>
      <c r="M36" s="6"/>
    </row>
    <row r="37" spans="1:13" ht="15.75" customHeight="1">
      <c r="A37" s="12" t="s">
        <v>255</v>
      </c>
      <c r="B37" s="12"/>
      <c r="C37" s="12"/>
      <c r="D37" s="12"/>
      <c r="E37" s="12"/>
      <c r="F37" s="12"/>
      <c r="G37" s="6"/>
      <c r="H37" s="6"/>
      <c r="I37" s="6"/>
      <c r="J37" s="6"/>
      <c r="K37" s="6"/>
      <c r="L37" s="6"/>
      <c r="M37" s="6"/>
    </row>
    <row r="38" spans="1:13" ht="15.75" customHeight="1" thickBot="1">
      <c r="A38" s="6"/>
      <c r="B38" s="6"/>
      <c r="C38" s="6"/>
      <c r="D38" s="6"/>
      <c r="E38" s="6"/>
      <c r="F38" s="6"/>
      <c r="G38" s="4"/>
      <c r="H38" s="4"/>
      <c r="M38" s="6"/>
    </row>
    <row r="39" spans="1:13" ht="27" customHeight="1" thickBot="1">
      <c r="A39" s="260" t="s">
        <v>84</v>
      </c>
      <c r="B39" s="670"/>
      <c r="C39" s="670"/>
      <c r="D39" s="671"/>
      <c r="E39" s="6"/>
      <c r="I39" s="657" t="s">
        <v>3</v>
      </c>
      <c r="J39" s="659"/>
      <c r="K39" s="672"/>
      <c r="L39" s="673"/>
      <c r="M39" s="8"/>
    </row>
    <row r="40" spans="1:13" ht="15.75" customHeight="1">
      <c r="A40" s="6"/>
      <c r="B40" s="6"/>
      <c r="C40" s="6"/>
      <c r="D40" s="6"/>
      <c r="E40" s="6"/>
      <c r="F40" s="6"/>
      <c r="G40" s="4"/>
      <c r="H40" s="4"/>
      <c r="I40" s="6"/>
      <c r="J40" s="6"/>
      <c r="K40" s="6"/>
      <c r="L40" s="6"/>
      <c r="M40" s="6"/>
    </row>
    <row r="41" spans="1:13" ht="15.75" customHeight="1">
      <c r="A41" s="7" t="s">
        <v>263</v>
      </c>
      <c r="B41" s="7"/>
      <c r="C41" s="7"/>
      <c r="D41" s="6"/>
      <c r="E41" s="6"/>
      <c r="F41" s="6"/>
      <c r="G41" s="4"/>
      <c r="H41" s="4"/>
      <c r="I41" s="6"/>
      <c r="J41" s="6"/>
      <c r="K41" s="6"/>
      <c r="L41" s="6"/>
      <c r="M41" s="6"/>
    </row>
    <row r="42" ht="15.75" customHeight="1"/>
  </sheetData>
  <sheetProtection/>
  <mergeCells count="19">
    <mergeCell ref="A10:M10"/>
    <mergeCell ref="A8:D8"/>
    <mergeCell ref="E8:M8"/>
    <mergeCell ref="A9:D9"/>
    <mergeCell ref="E9:M9"/>
    <mergeCell ref="A1:M1"/>
    <mergeCell ref="A2:M2"/>
    <mergeCell ref="A3:M3"/>
    <mergeCell ref="B39:D39"/>
    <mergeCell ref="A7:D7"/>
    <mergeCell ref="E7:M7"/>
    <mergeCell ref="A5:D5"/>
    <mergeCell ref="E5:M5"/>
    <mergeCell ref="I39:J39"/>
    <mergeCell ref="K39:L39"/>
    <mergeCell ref="N3:P3"/>
    <mergeCell ref="A4:M4"/>
    <mergeCell ref="A6:D6"/>
    <mergeCell ref="E6:M6"/>
  </mergeCells>
  <printOptions gridLines="1"/>
  <pageMargins left="0.7" right="0.7" top="0.787401575" bottom="0.787401575" header="0.3" footer="0.3"/>
  <pageSetup horizontalDpi="600" verticalDpi="600" orientation="landscape" paperSize="9" scale="51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L37"/>
  <sheetViews>
    <sheetView showGridLines="0" view="pageBreakPreview" zoomScaleSheetLayoutView="100" zoomScalePageLayoutView="0" workbookViewId="0" topLeftCell="A1">
      <selection activeCell="D9" sqref="D9:K9"/>
    </sheetView>
  </sheetViews>
  <sheetFormatPr defaultColWidth="9.140625" defaultRowHeight="15"/>
  <cols>
    <col min="1" max="1" width="9.7109375" style="8" customWidth="1"/>
    <col min="2" max="2" width="16.140625" style="8" customWidth="1"/>
    <col min="3" max="3" width="31.7109375" style="8" customWidth="1"/>
    <col min="4" max="5" width="15.7109375" style="8" customWidth="1"/>
    <col min="6" max="6" width="18.140625" style="8" customWidth="1"/>
    <col min="7" max="7" width="16.140625" style="8" customWidth="1"/>
    <col min="8" max="10" width="13.8515625" style="8" customWidth="1"/>
    <col min="11" max="11" width="15.00390625" style="8" customWidth="1"/>
    <col min="12" max="16384" width="9.140625" style="8" customWidth="1"/>
  </cols>
  <sheetData>
    <row r="1" spans="1:12" ht="15.75" customHeight="1">
      <c r="A1" s="591" t="s">
        <v>110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105"/>
    </row>
    <row r="2" spans="1:11" ht="105" customHeight="1">
      <c r="A2" s="685"/>
      <c r="B2" s="685"/>
      <c r="C2" s="685"/>
      <c r="D2" s="685"/>
      <c r="E2" s="685"/>
      <c r="F2" s="685"/>
      <c r="G2" s="685"/>
      <c r="H2" s="685"/>
      <c r="I2" s="685"/>
      <c r="J2" s="685"/>
      <c r="K2" s="685"/>
    </row>
    <row r="3" spans="1:11" ht="15.75" customHeight="1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</row>
    <row r="4" spans="1:11" ht="18" customHeight="1" thickBot="1">
      <c r="A4" s="686" t="s">
        <v>111</v>
      </c>
      <c r="B4" s="687"/>
      <c r="C4" s="687"/>
      <c r="D4" s="687"/>
      <c r="E4" s="687"/>
      <c r="F4" s="687"/>
      <c r="G4" s="687"/>
      <c r="H4" s="687"/>
      <c r="I4" s="687"/>
      <c r="J4" s="687"/>
      <c r="K4" s="687"/>
    </row>
    <row r="5" spans="1:11" ht="15.75" customHeight="1" thickBot="1">
      <c r="A5" s="657" t="s">
        <v>0</v>
      </c>
      <c r="B5" s="658"/>
      <c r="C5" s="659"/>
      <c r="D5" s="663" t="s">
        <v>295</v>
      </c>
      <c r="E5" s="688"/>
      <c r="F5" s="688"/>
      <c r="G5" s="688"/>
      <c r="H5" s="688"/>
      <c r="I5" s="688"/>
      <c r="J5" s="688"/>
      <c r="K5" s="689"/>
    </row>
    <row r="6" spans="1:11" ht="15.75" customHeight="1" thickBot="1">
      <c r="A6" s="657" t="s">
        <v>1</v>
      </c>
      <c r="B6" s="658"/>
      <c r="C6" s="659"/>
      <c r="D6" s="663" t="s">
        <v>296</v>
      </c>
      <c r="E6" s="688"/>
      <c r="F6" s="688"/>
      <c r="G6" s="688"/>
      <c r="H6" s="688"/>
      <c r="I6" s="688"/>
      <c r="J6" s="688"/>
      <c r="K6" s="689"/>
    </row>
    <row r="7" spans="1:11" ht="15.75" customHeight="1" thickBot="1">
      <c r="A7" s="657" t="s">
        <v>9</v>
      </c>
      <c r="B7" s="658"/>
      <c r="C7" s="659"/>
      <c r="D7" s="663" t="s">
        <v>297</v>
      </c>
      <c r="E7" s="688"/>
      <c r="F7" s="688"/>
      <c r="G7" s="688"/>
      <c r="H7" s="688"/>
      <c r="I7" s="688"/>
      <c r="J7" s="688"/>
      <c r="K7" s="689"/>
    </row>
    <row r="8" spans="1:11" ht="15.75" customHeight="1" thickBot="1">
      <c r="A8" s="657" t="s">
        <v>4</v>
      </c>
      <c r="B8" s="658"/>
      <c r="C8" s="659"/>
      <c r="D8" s="663" t="s">
        <v>352</v>
      </c>
      <c r="E8" s="688"/>
      <c r="F8" s="688"/>
      <c r="G8" s="688"/>
      <c r="H8" s="688"/>
      <c r="I8" s="688"/>
      <c r="J8" s="688"/>
      <c r="K8" s="689"/>
    </row>
    <row r="9" spans="1:11" ht="15.75" customHeight="1" thickBot="1">
      <c r="A9" s="697" t="s">
        <v>87</v>
      </c>
      <c r="B9" s="698"/>
      <c r="C9" s="699"/>
      <c r="D9" s="680" t="s">
        <v>355</v>
      </c>
      <c r="E9" s="683"/>
      <c r="F9" s="683"/>
      <c r="G9" s="683"/>
      <c r="H9" s="683"/>
      <c r="I9" s="683"/>
      <c r="J9" s="683"/>
      <c r="K9" s="684"/>
    </row>
    <row r="10" spans="1:11" ht="15.75" customHeight="1" thickBot="1">
      <c r="A10" s="692"/>
      <c r="B10" s="693"/>
      <c r="C10" s="693"/>
      <c r="D10" s="693"/>
      <c r="E10" s="693"/>
      <c r="F10" s="693"/>
      <c r="G10" s="693"/>
      <c r="H10" s="693"/>
      <c r="I10" s="693"/>
      <c r="J10" s="693"/>
      <c r="K10" s="694"/>
    </row>
    <row r="11" spans="1:11" ht="60.75" customHeight="1" thickBot="1">
      <c r="A11" s="80" t="s">
        <v>8</v>
      </c>
      <c r="B11" s="106" t="s">
        <v>112</v>
      </c>
      <c r="C11" s="77" t="s">
        <v>15</v>
      </c>
      <c r="D11" s="106" t="s">
        <v>113</v>
      </c>
      <c r="E11" s="107" t="s">
        <v>114</v>
      </c>
      <c r="F11" s="77" t="s">
        <v>115</v>
      </c>
      <c r="G11" s="77" t="s">
        <v>257</v>
      </c>
      <c r="H11" s="77" t="s">
        <v>258</v>
      </c>
      <c r="I11" s="77" t="s">
        <v>116</v>
      </c>
      <c r="J11" s="108" t="s">
        <v>117</v>
      </c>
      <c r="K11" s="108" t="s">
        <v>118</v>
      </c>
    </row>
    <row r="12" spans="1:12" ht="41.25" customHeight="1">
      <c r="A12" s="353" t="s">
        <v>26</v>
      </c>
      <c r="B12" s="354" t="s">
        <v>315</v>
      </c>
      <c r="C12" s="355" t="s">
        <v>316</v>
      </c>
      <c r="D12" s="356" t="s">
        <v>305</v>
      </c>
      <c r="E12" s="356" t="s">
        <v>305</v>
      </c>
      <c r="F12" s="355" t="s">
        <v>317</v>
      </c>
      <c r="G12" s="355" t="s">
        <v>318</v>
      </c>
      <c r="H12" s="355" t="s">
        <v>319</v>
      </c>
      <c r="I12" s="355" t="s">
        <v>320</v>
      </c>
      <c r="J12" s="356" t="s">
        <v>321</v>
      </c>
      <c r="K12" s="109">
        <f>SUM(G12:J12)</f>
        <v>0</v>
      </c>
      <c r="L12" s="11"/>
    </row>
    <row r="13" spans="1:12" ht="15.75" customHeight="1">
      <c r="A13" s="110"/>
      <c r="B13" s="111"/>
      <c r="C13" s="112"/>
      <c r="D13" s="111"/>
      <c r="E13" s="112"/>
      <c r="F13" s="111"/>
      <c r="G13" s="113"/>
      <c r="H13" s="114"/>
      <c r="I13" s="113"/>
      <c r="J13" s="114"/>
      <c r="K13" s="115">
        <f aca="true" t="shared" si="0" ref="K13:K27">SUM(G13:J13)</f>
        <v>0</v>
      </c>
      <c r="L13" s="11"/>
    </row>
    <row r="14" spans="1:12" ht="15.75" customHeight="1">
      <c r="A14" s="112"/>
      <c r="B14" s="111"/>
      <c r="C14" s="112"/>
      <c r="D14" s="111"/>
      <c r="E14" s="112"/>
      <c r="F14" s="111"/>
      <c r="G14" s="113"/>
      <c r="H14" s="114"/>
      <c r="I14" s="113"/>
      <c r="J14" s="114"/>
      <c r="K14" s="115">
        <f t="shared" si="0"/>
        <v>0</v>
      </c>
      <c r="L14" s="11"/>
    </row>
    <row r="15" spans="1:12" ht="15.75" customHeight="1">
      <c r="A15" s="112"/>
      <c r="B15" s="111"/>
      <c r="C15" s="112"/>
      <c r="D15" s="111"/>
      <c r="E15" s="112"/>
      <c r="F15" s="111"/>
      <c r="G15" s="113"/>
      <c r="H15" s="114"/>
      <c r="I15" s="113"/>
      <c r="J15" s="114"/>
      <c r="K15" s="115">
        <f t="shared" si="0"/>
        <v>0</v>
      </c>
      <c r="L15" s="11"/>
    </row>
    <row r="16" spans="1:12" ht="15.75" customHeight="1">
      <c r="A16" s="112"/>
      <c r="B16" s="111"/>
      <c r="C16" s="112"/>
      <c r="D16" s="111"/>
      <c r="E16" s="112"/>
      <c r="F16" s="111"/>
      <c r="G16" s="113"/>
      <c r="H16" s="114"/>
      <c r="I16" s="113"/>
      <c r="J16" s="114"/>
      <c r="K16" s="115">
        <f t="shared" si="0"/>
        <v>0</v>
      </c>
      <c r="L16" s="11"/>
    </row>
    <row r="17" spans="1:12" ht="15.75" customHeight="1">
      <c r="A17" s="112"/>
      <c r="B17" s="111"/>
      <c r="C17" s="112"/>
      <c r="D17" s="111"/>
      <c r="E17" s="112"/>
      <c r="F17" s="111"/>
      <c r="G17" s="113"/>
      <c r="H17" s="114"/>
      <c r="I17" s="113"/>
      <c r="J17" s="114"/>
      <c r="K17" s="115">
        <f t="shared" si="0"/>
        <v>0</v>
      </c>
      <c r="L17" s="11"/>
    </row>
    <row r="18" spans="1:12" ht="15.75" customHeight="1">
      <c r="A18" s="112"/>
      <c r="B18" s="111"/>
      <c r="C18" s="112"/>
      <c r="D18" s="111"/>
      <c r="E18" s="112"/>
      <c r="F18" s="111"/>
      <c r="G18" s="113"/>
      <c r="H18" s="114"/>
      <c r="I18" s="113"/>
      <c r="J18" s="114"/>
      <c r="K18" s="115">
        <f t="shared" si="0"/>
        <v>0</v>
      </c>
      <c r="L18" s="11"/>
    </row>
    <row r="19" spans="1:12" ht="15.75" customHeight="1">
      <c r="A19" s="112"/>
      <c r="B19" s="111"/>
      <c r="C19" s="112"/>
      <c r="D19" s="111"/>
      <c r="E19" s="112"/>
      <c r="F19" s="111"/>
      <c r="G19" s="113"/>
      <c r="H19" s="114"/>
      <c r="I19" s="113"/>
      <c r="J19" s="114"/>
      <c r="K19" s="115">
        <f t="shared" si="0"/>
        <v>0</v>
      </c>
      <c r="L19" s="11"/>
    </row>
    <row r="20" spans="1:12" ht="15.75" customHeight="1">
      <c r="A20" s="112"/>
      <c r="B20" s="111"/>
      <c r="C20" s="112"/>
      <c r="D20" s="111"/>
      <c r="E20" s="112"/>
      <c r="F20" s="111"/>
      <c r="G20" s="113"/>
      <c r="H20" s="114"/>
      <c r="I20" s="113"/>
      <c r="J20" s="114"/>
      <c r="K20" s="115">
        <f t="shared" si="0"/>
        <v>0</v>
      </c>
      <c r="L20" s="11"/>
    </row>
    <row r="21" spans="1:12" ht="15.75" customHeight="1">
      <c r="A21" s="112"/>
      <c r="B21" s="111"/>
      <c r="C21" s="112"/>
      <c r="D21" s="111"/>
      <c r="E21" s="112"/>
      <c r="F21" s="111"/>
      <c r="G21" s="113"/>
      <c r="H21" s="114"/>
      <c r="I21" s="113"/>
      <c r="J21" s="114"/>
      <c r="K21" s="115">
        <f t="shared" si="0"/>
        <v>0</v>
      </c>
      <c r="L21" s="11"/>
    </row>
    <row r="22" spans="1:12" ht="15.75" customHeight="1">
      <c r="A22" s="112"/>
      <c r="B22" s="111"/>
      <c r="C22" s="112"/>
      <c r="D22" s="111"/>
      <c r="E22" s="112"/>
      <c r="F22" s="111"/>
      <c r="G22" s="113"/>
      <c r="H22" s="114"/>
      <c r="I22" s="113"/>
      <c r="J22" s="114"/>
      <c r="K22" s="115">
        <f t="shared" si="0"/>
        <v>0</v>
      </c>
      <c r="L22" s="11"/>
    </row>
    <row r="23" spans="1:12" ht="15.75" customHeight="1">
      <c r="A23" s="112"/>
      <c r="B23" s="111"/>
      <c r="C23" s="112"/>
      <c r="D23" s="111"/>
      <c r="E23" s="112"/>
      <c r="F23" s="111"/>
      <c r="G23" s="113"/>
      <c r="H23" s="114"/>
      <c r="I23" s="113"/>
      <c r="J23" s="114"/>
      <c r="K23" s="115">
        <f t="shared" si="0"/>
        <v>0</v>
      </c>
      <c r="L23" s="11"/>
    </row>
    <row r="24" spans="1:12" ht="15.75" customHeight="1">
      <c r="A24" s="112"/>
      <c r="B24" s="111"/>
      <c r="C24" s="112"/>
      <c r="D24" s="111"/>
      <c r="E24" s="112"/>
      <c r="F24" s="111"/>
      <c r="G24" s="113"/>
      <c r="H24" s="114"/>
      <c r="I24" s="113"/>
      <c r="J24" s="114"/>
      <c r="K24" s="115">
        <f t="shared" si="0"/>
        <v>0</v>
      </c>
      <c r="L24" s="11"/>
    </row>
    <row r="25" spans="1:12" ht="15.75" customHeight="1">
      <c r="A25" s="112"/>
      <c r="B25" s="111"/>
      <c r="C25" s="112"/>
      <c r="D25" s="111"/>
      <c r="E25" s="112"/>
      <c r="F25" s="111"/>
      <c r="G25" s="113"/>
      <c r="H25" s="114"/>
      <c r="I25" s="113"/>
      <c r="J25" s="114"/>
      <c r="K25" s="115">
        <f t="shared" si="0"/>
        <v>0</v>
      </c>
      <c r="L25" s="11"/>
    </row>
    <row r="26" spans="1:12" ht="15.75" customHeight="1">
      <c r="A26" s="112"/>
      <c r="B26" s="111"/>
      <c r="C26" s="112"/>
      <c r="D26" s="111"/>
      <c r="E26" s="112"/>
      <c r="F26" s="111"/>
      <c r="G26" s="113"/>
      <c r="H26" s="114"/>
      <c r="I26" s="113"/>
      <c r="J26" s="114"/>
      <c r="K26" s="115">
        <f t="shared" si="0"/>
        <v>0</v>
      </c>
      <c r="L26" s="11"/>
    </row>
    <row r="27" spans="1:12" ht="15.75" customHeight="1" thickBot="1">
      <c r="A27" s="116"/>
      <c r="B27" s="117"/>
      <c r="C27" s="116"/>
      <c r="D27" s="117"/>
      <c r="E27" s="116"/>
      <c r="F27" s="117"/>
      <c r="G27" s="118"/>
      <c r="H27" s="119"/>
      <c r="I27" s="118"/>
      <c r="J27" s="119"/>
      <c r="K27" s="120">
        <f t="shared" si="0"/>
        <v>0</v>
      </c>
      <c r="L27" s="11"/>
    </row>
    <row r="28" spans="1:12" ht="15.75" customHeight="1" thickBot="1">
      <c r="A28" s="695" t="s">
        <v>6</v>
      </c>
      <c r="B28" s="696"/>
      <c r="C28" s="696"/>
      <c r="D28" s="696"/>
      <c r="E28" s="696"/>
      <c r="F28" s="696"/>
      <c r="G28" s="121"/>
      <c r="H28" s="121"/>
      <c r="I28" s="121"/>
      <c r="J28" s="122"/>
      <c r="K28" s="123">
        <f>SUM(K12:K27)</f>
        <v>0</v>
      </c>
      <c r="L28" s="124"/>
    </row>
    <row r="29" spans="5:11" ht="15.75" customHeight="1">
      <c r="E29" s="6"/>
      <c r="F29" s="6"/>
      <c r="G29" s="6"/>
      <c r="H29" s="6"/>
      <c r="I29" s="6"/>
      <c r="J29" s="6"/>
      <c r="K29" s="6"/>
    </row>
    <row r="30" spans="1:11" ht="15.75" customHeight="1">
      <c r="A30" s="12" t="s">
        <v>119</v>
      </c>
      <c r="B30" s="12"/>
      <c r="C30" s="6"/>
      <c r="D30" s="6"/>
      <c r="E30" s="6"/>
      <c r="F30" s="6"/>
      <c r="G30" s="6"/>
      <c r="H30" s="6"/>
      <c r="I30" s="6"/>
      <c r="J30" s="6"/>
      <c r="K30" s="6"/>
    </row>
    <row r="31" spans="1:11" ht="15.75" customHeight="1">
      <c r="A31" s="12" t="s">
        <v>255</v>
      </c>
      <c r="B31" s="12"/>
      <c r="C31" s="6"/>
      <c r="D31" s="6"/>
      <c r="E31" s="6"/>
      <c r="F31" s="6"/>
      <c r="G31" s="6"/>
      <c r="H31" s="6"/>
      <c r="I31" s="6"/>
      <c r="J31" s="6"/>
      <c r="K31" s="6"/>
    </row>
    <row r="32" spans="1:11" ht="15.75" customHeight="1" thickBo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0" ht="27" customHeight="1" thickBot="1">
      <c r="A33" s="125" t="s">
        <v>84</v>
      </c>
      <c r="B33" s="126"/>
      <c r="C33" s="6"/>
      <c r="G33" s="690" t="s">
        <v>3</v>
      </c>
      <c r="H33" s="691"/>
      <c r="I33" s="127"/>
      <c r="J33" s="128"/>
    </row>
    <row r="34" spans="2:11" ht="15.75" customHeight="1">
      <c r="B34" s="6"/>
      <c r="C34" s="6"/>
      <c r="D34" s="6"/>
      <c r="E34" s="6"/>
      <c r="F34" s="6"/>
      <c r="G34" s="6"/>
      <c r="H34" s="6"/>
      <c r="I34" s="6"/>
      <c r="J34" s="6"/>
      <c r="K34" s="6"/>
    </row>
    <row r="35" ht="15.75" customHeight="1">
      <c r="A35" s="7" t="s">
        <v>263</v>
      </c>
    </row>
    <row r="36" spans="3:11" ht="15.75" customHeight="1">
      <c r="C36" s="6"/>
      <c r="D36" s="6"/>
      <c r="E36" s="6"/>
      <c r="F36" s="6"/>
      <c r="G36" s="6"/>
      <c r="H36" s="6"/>
      <c r="I36" s="6"/>
      <c r="J36" s="6"/>
      <c r="K36" s="6"/>
    </row>
    <row r="37" spans="1:11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</row>
  </sheetData>
  <sheetProtection/>
  <mergeCells count="16">
    <mergeCell ref="A7:C7"/>
    <mergeCell ref="D7:K7"/>
    <mergeCell ref="D8:K8"/>
    <mergeCell ref="D9:K9"/>
    <mergeCell ref="G33:H33"/>
    <mergeCell ref="A10:K10"/>
    <mergeCell ref="A28:F28"/>
    <mergeCell ref="A8:C8"/>
    <mergeCell ref="A9:C9"/>
    <mergeCell ref="A1:K1"/>
    <mergeCell ref="A2:K2"/>
    <mergeCell ref="A4:K4"/>
    <mergeCell ref="A6:C6"/>
    <mergeCell ref="A5:C5"/>
    <mergeCell ref="D5:K5"/>
    <mergeCell ref="D6:K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6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J37"/>
  <sheetViews>
    <sheetView showGridLines="0" view="pageBreakPreview" zoomScaleSheetLayoutView="100" zoomScalePageLayoutView="0" workbookViewId="0" topLeftCell="E7">
      <selection activeCell="E17" sqref="E17"/>
    </sheetView>
  </sheetViews>
  <sheetFormatPr defaultColWidth="9.140625" defaultRowHeight="15"/>
  <cols>
    <col min="1" max="1" width="9.7109375" style="8" customWidth="1"/>
    <col min="2" max="2" width="30.00390625" style="8" customWidth="1"/>
    <col min="3" max="3" width="20.28125" style="8" customWidth="1"/>
    <col min="4" max="4" width="24.00390625" style="8" customWidth="1"/>
    <col min="5" max="5" width="23.140625" style="8" customWidth="1"/>
    <col min="6" max="6" width="17.7109375" style="8" customWidth="1"/>
    <col min="7" max="7" width="21.28125" style="8" customWidth="1"/>
    <col min="8" max="8" width="23.7109375" style="8" customWidth="1"/>
    <col min="9" max="9" width="15.421875" style="8" customWidth="1"/>
    <col min="10" max="10" width="23.28125" style="8" customWidth="1"/>
    <col min="11" max="16384" width="9.140625" style="8" customWidth="1"/>
  </cols>
  <sheetData>
    <row r="1" spans="1:10" ht="16.5" customHeight="1">
      <c r="A1" s="591" t="s">
        <v>85</v>
      </c>
      <c r="B1" s="591"/>
      <c r="C1" s="591"/>
      <c r="D1" s="591"/>
      <c r="E1" s="591"/>
      <c r="F1" s="591"/>
      <c r="G1" s="591"/>
      <c r="H1" s="591"/>
      <c r="I1" s="591"/>
      <c r="J1" s="591"/>
    </row>
    <row r="2" spans="1:10" ht="105" customHeight="1">
      <c r="A2" s="76"/>
      <c r="B2" s="76"/>
      <c r="C2" s="76"/>
      <c r="D2" s="76"/>
      <c r="E2" s="76"/>
      <c r="F2" s="76"/>
      <c r="G2" s="76"/>
      <c r="H2" s="76"/>
      <c r="I2" s="76"/>
      <c r="J2" s="76"/>
    </row>
    <row r="3" spans="1:10" ht="15.75" customHeight="1">
      <c r="A3" s="700"/>
      <c r="B3" s="700"/>
      <c r="C3" s="700"/>
      <c r="D3" s="700"/>
      <c r="E3" s="700"/>
      <c r="F3" s="700"/>
      <c r="G3" s="700"/>
      <c r="H3" s="700"/>
      <c r="I3" s="700"/>
      <c r="J3" s="700"/>
    </row>
    <row r="4" spans="1:10" ht="18" customHeight="1" thickBot="1">
      <c r="A4" s="701" t="s">
        <v>86</v>
      </c>
      <c r="B4" s="701"/>
      <c r="C4" s="701"/>
      <c r="D4" s="701"/>
      <c r="E4" s="701"/>
      <c r="F4" s="701"/>
      <c r="G4" s="701"/>
      <c r="H4" s="701"/>
      <c r="I4" s="701"/>
      <c r="J4" s="701"/>
    </row>
    <row r="5" spans="1:10" ht="15.75" customHeight="1" thickBot="1">
      <c r="A5" s="702" t="s">
        <v>0</v>
      </c>
      <c r="B5" s="703"/>
      <c r="C5" s="704"/>
      <c r="D5" s="705" t="s">
        <v>295</v>
      </c>
      <c r="E5" s="705"/>
      <c r="F5" s="705"/>
      <c r="G5" s="705"/>
      <c r="H5" s="705"/>
      <c r="I5" s="705"/>
      <c r="J5" s="706"/>
    </row>
    <row r="6" spans="1:10" ht="15.75" customHeight="1" thickBot="1">
      <c r="A6" s="702" t="s">
        <v>1</v>
      </c>
      <c r="B6" s="703"/>
      <c r="C6" s="704"/>
      <c r="D6" s="705" t="s">
        <v>296</v>
      </c>
      <c r="E6" s="705"/>
      <c r="F6" s="705"/>
      <c r="G6" s="705"/>
      <c r="H6" s="705"/>
      <c r="I6" s="705"/>
      <c r="J6" s="706"/>
    </row>
    <row r="7" spans="1:10" ht="15.75" customHeight="1" thickBot="1">
      <c r="A7" s="702" t="s">
        <v>10</v>
      </c>
      <c r="B7" s="703"/>
      <c r="C7" s="704"/>
      <c r="D7" s="705" t="s">
        <v>297</v>
      </c>
      <c r="E7" s="705"/>
      <c r="F7" s="705"/>
      <c r="G7" s="705"/>
      <c r="H7" s="705"/>
      <c r="I7" s="705"/>
      <c r="J7" s="706"/>
    </row>
    <row r="8" spans="1:10" ht="15.75" customHeight="1" thickBot="1">
      <c r="A8" s="709" t="s">
        <v>4</v>
      </c>
      <c r="B8" s="710"/>
      <c r="C8" s="711"/>
      <c r="D8" s="705" t="s">
        <v>352</v>
      </c>
      <c r="E8" s="705"/>
      <c r="F8" s="705"/>
      <c r="G8" s="705"/>
      <c r="H8" s="705"/>
      <c r="I8" s="705"/>
      <c r="J8" s="706"/>
    </row>
    <row r="9" spans="1:10" ht="15.75" customHeight="1" thickBot="1">
      <c r="A9" s="709" t="s">
        <v>87</v>
      </c>
      <c r="B9" s="710"/>
      <c r="C9" s="711"/>
      <c r="D9" s="707"/>
      <c r="E9" s="707"/>
      <c r="F9" s="707"/>
      <c r="G9" s="707"/>
      <c r="H9" s="707"/>
      <c r="I9" s="707"/>
      <c r="J9" s="708"/>
    </row>
    <row r="10" spans="1:10" ht="15.75" customHeight="1" thickBot="1">
      <c r="A10" s="712"/>
      <c r="B10" s="713"/>
      <c r="C10" s="714"/>
      <c r="D10" s="715"/>
      <c r="E10" s="715"/>
      <c r="F10" s="715"/>
      <c r="G10" s="715"/>
      <c r="H10" s="715"/>
      <c r="I10" s="715"/>
      <c r="J10" s="715"/>
    </row>
    <row r="11" spans="1:10" ht="63.75" customHeight="1" thickBot="1">
      <c r="A11" s="77" t="s">
        <v>8</v>
      </c>
      <c r="B11" s="78" t="s">
        <v>88</v>
      </c>
      <c r="C11" s="77" t="s">
        <v>89</v>
      </c>
      <c r="D11" s="79" t="s">
        <v>90</v>
      </c>
      <c r="E11" s="78" t="s">
        <v>91</v>
      </c>
      <c r="F11" s="77" t="s">
        <v>92</v>
      </c>
      <c r="G11" s="77" t="s">
        <v>266</v>
      </c>
      <c r="H11" s="78" t="s">
        <v>93</v>
      </c>
      <c r="I11" s="77" t="s">
        <v>94</v>
      </c>
      <c r="J11" s="80" t="s">
        <v>95</v>
      </c>
    </row>
    <row r="12" spans="1:10" ht="48.75" customHeight="1">
      <c r="A12" s="434">
        <v>1</v>
      </c>
      <c r="B12" s="435" t="s">
        <v>322</v>
      </c>
      <c r="C12" s="436" t="s">
        <v>323</v>
      </c>
      <c r="D12" s="437" t="s">
        <v>324</v>
      </c>
      <c r="E12" s="438" t="s">
        <v>325</v>
      </c>
      <c r="F12" s="435" t="s">
        <v>326</v>
      </c>
      <c r="G12" s="436" t="s">
        <v>327</v>
      </c>
      <c r="H12" s="435" t="s">
        <v>328</v>
      </c>
      <c r="I12" s="436" t="s">
        <v>329</v>
      </c>
      <c r="J12" s="81" t="e">
        <f>IF(H12="","",(FLOOR(G12*H12/12*I12/100,1)))</f>
        <v>#VALUE!</v>
      </c>
    </row>
    <row r="13" spans="1:10" ht="15.75" customHeight="1">
      <c r="A13" s="82"/>
      <c r="B13" s="83"/>
      <c r="C13" s="84"/>
      <c r="D13" s="85"/>
      <c r="E13" s="86"/>
      <c r="F13" s="87"/>
      <c r="G13" s="87"/>
      <c r="H13" s="88"/>
      <c r="I13" s="89"/>
      <c r="J13" s="81">
        <f aca="true" t="shared" si="0" ref="J13:J29">IF(H13="","",(FLOOR(G13*H13/12*I13/100,1)))</f>
      </c>
    </row>
    <row r="14" spans="1:10" ht="15.75" customHeight="1">
      <c r="A14" s="82"/>
      <c r="B14" s="83"/>
      <c r="C14" s="84"/>
      <c r="D14" s="85"/>
      <c r="E14" s="86"/>
      <c r="F14" s="87"/>
      <c r="G14" s="87"/>
      <c r="H14" s="88"/>
      <c r="I14" s="89"/>
      <c r="J14" s="81">
        <f t="shared" si="0"/>
      </c>
    </row>
    <row r="15" spans="1:10" ht="15.75" customHeight="1">
      <c r="A15" s="82"/>
      <c r="B15" s="83"/>
      <c r="C15" s="84"/>
      <c r="D15" s="85"/>
      <c r="E15" s="86"/>
      <c r="F15" s="87"/>
      <c r="G15" s="87"/>
      <c r="H15" s="88"/>
      <c r="I15" s="89"/>
      <c r="J15" s="81">
        <f t="shared" si="0"/>
      </c>
    </row>
    <row r="16" spans="1:10" ht="15.75" customHeight="1">
      <c r="A16" s="82"/>
      <c r="B16" s="83"/>
      <c r="C16" s="84"/>
      <c r="D16" s="85"/>
      <c r="E16" s="86"/>
      <c r="F16" s="87"/>
      <c r="G16" s="87"/>
      <c r="H16" s="88"/>
      <c r="I16" s="89"/>
      <c r="J16" s="81">
        <f t="shared" si="0"/>
      </c>
    </row>
    <row r="17" spans="1:10" ht="15.75" customHeight="1">
      <c r="A17" s="82"/>
      <c r="B17" s="83"/>
      <c r="C17" s="84"/>
      <c r="D17" s="85"/>
      <c r="E17" s="86"/>
      <c r="F17" s="87"/>
      <c r="G17" s="87"/>
      <c r="H17" s="88"/>
      <c r="I17" s="89"/>
      <c r="J17" s="81">
        <f t="shared" si="0"/>
      </c>
    </row>
    <row r="18" spans="1:10" ht="15.75" customHeight="1">
      <c r="A18" s="82"/>
      <c r="B18" s="83"/>
      <c r="C18" s="84"/>
      <c r="D18" s="85"/>
      <c r="E18" s="86"/>
      <c r="F18" s="87"/>
      <c r="G18" s="87"/>
      <c r="H18" s="88"/>
      <c r="I18" s="89"/>
      <c r="J18" s="81">
        <f t="shared" si="0"/>
      </c>
    </row>
    <row r="19" spans="1:10" ht="15.75" customHeight="1">
      <c r="A19" s="82"/>
      <c r="B19" s="83"/>
      <c r="C19" s="84"/>
      <c r="D19" s="85"/>
      <c r="E19" s="86"/>
      <c r="F19" s="87"/>
      <c r="G19" s="87"/>
      <c r="H19" s="88"/>
      <c r="I19" s="89"/>
      <c r="J19" s="81">
        <f t="shared" si="0"/>
      </c>
    </row>
    <row r="20" spans="1:10" ht="15.75" customHeight="1">
      <c r="A20" s="82"/>
      <c r="B20" s="83"/>
      <c r="C20" s="84"/>
      <c r="D20" s="85"/>
      <c r="E20" s="86"/>
      <c r="F20" s="87"/>
      <c r="G20" s="87"/>
      <c r="H20" s="88"/>
      <c r="I20" s="89"/>
      <c r="J20" s="81">
        <f t="shared" si="0"/>
      </c>
    </row>
    <row r="21" spans="1:10" ht="15.75" customHeight="1">
      <c r="A21" s="82"/>
      <c r="B21" s="83"/>
      <c r="C21" s="84"/>
      <c r="D21" s="85"/>
      <c r="E21" s="86"/>
      <c r="F21" s="87"/>
      <c r="G21" s="87"/>
      <c r="H21" s="88"/>
      <c r="I21" s="89"/>
      <c r="J21" s="81">
        <f t="shared" si="0"/>
      </c>
    </row>
    <row r="22" spans="1:10" ht="15.75" customHeight="1">
      <c r="A22" s="82"/>
      <c r="B22" s="83"/>
      <c r="C22" s="84"/>
      <c r="D22" s="85"/>
      <c r="E22" s="86"/>
      <c r="F22" s="87"/>
      <c r="G22" s="87"/>
      <c r="H22" s="88"/>
      <c r="I22" s="89"/>
      <c r="J22" s="81">
        <f t="shared" si="0"/>
      </c>
    </row>
    <row r="23" spans="1:10" ht="15.75" customHeight="1">
      <c r="A23" s="82"/>
      <c r="B23" s="83"/>
      <c r="C23" s="84"/>
      <c r="D23" s="85"/>
      <c r="E23" s="86"/>
      <c r="F23" s="87"/>
      <c r="G23" s="87"/>
      <c r="H23" s="88"/>
      <c r="I23" s="89"/>
      <c r="J23" s="81">
        <f t="shared" si="0"/>
      </c>
    </row>
    <row r="24" spans="1:10" ht="15.75" customHeight="1">
      <c r="A24" s="82"/>
      <c r="B24" s="83"/>
      <c r="C24" s="84"/>
      <c r="D24" s="85"/>
      <c r="E24" s="86"/>
      <c r="F24" s="87"/>
      <c r="G24" s="87"/>
      <c r="H24" s="88"/>
      <c r="I24" s="89"/>
      <c r="J24" s="81">
        <f t="shared" si="0"/>
      </c>
    </row>
    <row r="25" spans="1:10" ht="15.75" customHeight="1">
      <c r="A25" s="82"/>
      <c r="B25" s="83"/>
      <c r="C25" s="84"/>
      <c r="D25" s="85"/>
      <c r="E25" s="86"/>
      <c r="F25" s="87"/>
      <c r="G25" s="87"/>
      <c r="H25" s="88"/>
      <c r="I25" s="89"/>
      <c r="J25" s="81">
        <f t="shared" si="0"/>
      </c>
    </row>
    <row r="26" spans="1:10" ht="15.75" customHeight="1">
      <c r="A26" s="82"/>
      <c r="B26" s="83"/>
      <c r="C26" s="84"/>
      <c r="D26" s="85"/>
      <c r="E26" s="86"/>
      <c r="F26" s="87"/>
      <c r="G26" s="87"/>
      <c r="H26" s="88"/>
      <c r="I26" s="89"/>
      <c r="J26" s="81">
        <f t="shared" si="0"/>
      </c>
    </row>
    <row r="27" spans="1:10" ht="15.75" customHeight="1">
      <c r="A27" s="82"/>
      <c r="B27" s="83"/>
      <c r="C27" s="84"/>
      <c r="D27" s="90"/>
      <c r="E27" s="86"/>
      <c r="F27" s="87"/>
      <c r="G27" s="87"/>
      <c r="H27" s="88"/>
      <c r="I27" s="89"/>
      <c r="J27" s="81">
        <f t="shared" si="0"/>
      </c>
    </row>
    <row r="28" spans="1:10" ht="15.75" customHeight="1">
      <c r="A28" s="82"/>
      <c r="B28" s="83"/>
      <c r="C28" s="84"/>
      <c r="D28" s="85"/>
      <c r="E28" s="86"/>
      <c r="F28" s="87"/>
      <c r="G28" s="87"/>
      <c r="H28" s="88"/>
      <c r="I28" s="89"/>
      <c r="J28" s="81">
        <f t="shared" si="0"/>
      </c>
    </row>
    <row r="29" spans="1:10" ht="15.75" customHeight="1" thickBot="1">
      <c r="A29" s="91"/>
      <c r="B29" s="92"/>
      <c r="C29" s="93"/>
      <c r="D29" s="94"/>
      <c r="E29" s="95"/>
      <c r="F29" s="96"/>
      <c r="G29" s="96"/>
      <c r="H29" s="97"/>
      <c r="I29" s="98"/>
      <c r="J29" s="81">
        <f t="shared" si="0"/>
      </c>
    </row>
    <row r="30" spans="1:10" ht="15.75" customHeight="1" thickBot="1">
      <c r="A30" s="716" t="s">
        <v>6</v>
      </c>
      <c r="B30" s="717"/>
      <c r="C30" s="696"/>
      <c r="D30" s="717"/>
      <c r="E30" s="717"/>
      <c r="F30" s="717"/>
      <c r="G30" s="717"/>
      <c r="H30" s="717"/>
      <c r="I30" s="718"/>
      <c r="J30" s="99" t="e">
        <f>SUM(J12:J29)</f>
        <v>#VALUE!</v>
      </c>
    </row>
    <row r="31" spans="2:10" ht="15.75" customHeight="1">
      <c r="B31" s="100"/>
      <c r="C31" s="100"/>
      <c r="D31" s="100"/>
      <c r="E31" s="100"/>
      <c r="F31" s="100"/>
      <c r="G31" s="100"/>
      <c r="H31" s="100"/>
      <c r="I31" s="100"/>
      <c r="J31" s="100"/>
    </row>
    <row r="32" spans="1:10" ht="15.75" customHeight="1">
      <c r="A32" s="12" t="s">
        <v>96</v>
      </c>
      <c r="B32" s="100"/>
      <c r="C32" s="100"/>
      <c r="D32" s="100"/>
      <c r="E32" s="100"/>
      <c r="F32" s="100"/>
      <c r="G32" s="100"/>
      <c r="H32" s="100"/>
      <c r="I32" s="100"/>
      <c r="J32" s="100"/>
    </row>
    <row r="33" spans="1:10" ht="15.75" customHeight="1">
      <c r="A33" s="12" t="s">
        <v>255</v>
      </c>
      <c r="B33" s="6"/>
      <c r="C33" s="6"/>
      <c r="D33" s="6"/>
      <c r="E33" s="6"/>
      <c r="F33" s="6"/>
      <c r="G33" s="6"/>
      <c r="H33" s="6"/>
      <c r="I33" s="6"/>
      <c r="J33" s="6"/>
    </row>
    <row r="34" spans="1:10" ht="15.75" customHeight="1" thickBot="1">
      <c r="A34" s="12"/>
      <c r="B34" s="6"/>
      <c r="C34" s="6"/>
      <c r="D34" s="6"/>
      <c r="E34" s="6"/>
      <c r="F34" s="6"/>
      <c r="G34" s="6"/>
      <c r="H34" s="6"/>
      <c r="I34" s="6"/>
      <c r="J34" s="6"/>
    </row>
    <row r="35" spans="1:9" ht="27" customHeight="1" thickBot="1">
      <c r="A35" s="101" t="s">
        <v>2</v>
      </c>
      <c r="B35" s="719"/>
      <c r="C35" s="720"/>
      <c r="D35" s="6"/>
      <c r="F35" s="609" t="s">
        <v>3</v>
      </c>
      <c r="G35" s="610"/>
      <c r="H35" s="102"/>
      <c r="I35" s="103"/>
    </row>
    <row r="36" spans="1:10" ht="15.75" customHeight="1">
      <c r="A36" s="6"/>
      <c r="B36" s="6"/>
      <c r="C36" s="6"/>
      <c r="D36" s="6"/>
      <c r="E36" s="6"/>
      <c r="F36" s="6"/>
      <c r="G36" s="6"/>
      <c r="H36" s="6"/>
      <c r="I36" s="6"/>
      <c r="J36" s="6"/>
    </row>
    <row r="37" spans="1:10" ht="15.75" customHeight="1">
      <c r="A37" s="7" t="s">
        <v>263</v>
      </c>
      <c r="B37" s="7"/>
      <c r="C37" s="6"/>
      <c r="D37" s="6"/>
      <c r="E37" s="6"/>
      <c r="F37" s="6"/>
      <c r="G37" s="6"/>
      <c r="H37" s="6"/>
      <c r="I37" s="6"/>
      <c r="J37" s="6"/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</sheetData>
  <sheetProtection/>
  <mergeCells count="17">
    <mergeCell ref="A10:J10"/>
    <mergeCell ref="A30:I30"/>
    <mergeCell ref="B35:C35"/>
    <mergeCell ref="F35:G35"/>
    <mergeCell ref="D9:J9"/>
    <mergeCell ref="A9:C9"/>
    <mergeCell ref="A6:C6"/>
    <mergeCell ref="D6:J6"/>
    <mergeCell ref="A7:C7"/>
    <mergeCell ref="D7:J7"/>
    <mergeCell ref="D8:J8"/>
    <mergeCell ref="A8:C8"/>
    <mergeCell ref="A1:J1"/>
    <mergeCell ref="A3:J3"/>
    <mergeCell ref="A4:J4"/>
    <mergeCell ref="A5:C5"/>
    <mergeCell ref="D5:J5"/>
  </mergeCells>
  <printOptions/>
  <pageMargins left="0.7" right="0.7" top="0.787401575" bottom="0.787401575" header="0.3" footer="0.3"/>
  <pageSetup horizontalDpi="600" verticalDpi="600" orientation="landscape" paperSize="9" scale="55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6">
      <selection activeCell="C12" sqref="C12:L12"/>
    </sheetView>
  </sheetViews>
  <sheetFormatPr defaultColWidth="9.140625" defaultRowHeight="15"/>
  <cols>
    <col min="1" max="1" width="5.57421875" style="362" customWidth="1"/>
    <col min="2" max="2" width="28.57421875" style="362" customWidth="1"/>
    <col min="3" max="3" width="9.8515625" style="362" customWidth="1"/>
    <col min="4" max="4" width="8.7109375" style="362" customWidth="1"/>
    <col min="5" max="5" width="7.421875" style="362" customWidth="1"/>
    <col min="6" max="6" width="11.421875" style="362" customWidth="1"/>
    <col min="7" max="7" width="10.57421875" style="362" customWidth="1"/>
    <col min="8" max="8" width="11.28125" style="362" bestFit="1" customWidth="1"/>
    <col min="9" max="9" width="11.00390625" style="362" customWidth="1"/>
    <col min="10" max="10" width="10.28125" style="362" customWidth="1"/>
    <col min="11" max="11" width="11.8515625" style="362" customWidth="1"/>
    <col min="12" max="12" width="10.7109375" style="362" customWidth="1"/>
    <col min="13" max="16384" width="9.140625" style="362" customWidth="1"/>
  </cols>
  <sheetData>
    <row r="1" spans="1:9" ht="15">
      <c r="A1" s="747" t="s">
        <v>357</v>
      </c>
      <c r="B1" s="747"/>
      <c r="C1" s="747"/>
      <c r="D1" s="747"/>
      <c r="E1" s="747"/>
      <c r="F1" s="747"/>
      <c r="G1" s="747"/>
      <c r="H1" s="747"/>
      <c r="I1" s="747"/>
    </row>
    <row r="2" ht="12.75">
      <c r="B2" s="403"/>
    </row>
    <row r="3" spans="1:9" ht="12.75">
      <c r="A3" s="748"/>
      <c r="B3" s="748"/>
      <c r="C3" s="748"/>
      <c r="D3" s="748"/>
      <c r="E3" s="748"/>
      <c r="F3" s="748"/>
      <c r="G3" s="748"/>
      <c r="H3" s="748"/>
      <c r="I3" s="748"/>
    </row>
    <row r="4" spans="1:9" ht="12.75">
      <c r="A4" s="748"/>
      <c r="B4" s="748"/>
      <c r="C4" s="748"/>
      <c r="D4" s="748"/>
      <c r="E4" s="748"/>
      <c r="F4" s="748"/>
      <c r="G4" s="748"/>
      <c r="H4" s="748"/>
      <c r="I4" s="748"/>
    </row>
    <row r="5" spans="1:9" ht="12.75">
      <c r="A5" s="748"/>
      <c r="B5" s="748"/>
      <c r="C5" s="748"/>
      <c r="D5" s="748"/>
      <c r="E5" s="748"/>
      <c r="F5" s="748"/>
      <c r="G5" s="748"/>
      <c r="H5" s="748"/>
      <c r="I5" s="748"/>
    </row>
    <row r="6" spans="1:9" ht="22.5" customHeight="1">
      <c r="A6" s="748"/>
      <c r="B6" s="748"/>
      <c r="C6" s="748"/>
      <c r="D6" s="748"/>
      <c r="E6" s="748"/>
      <c r="F6" s="748"/>
      <c r="G6" s="748"/>
      <c r="H6" s="748"/>
      <c r="I6" s="748"/>
    </row>
    <row r="7" spans="1:12" ht="15.75" thickBot="1">
      <c r="A7" s="749" t="s">
        <v>97</v>
      </c>
      <c r="B7" s="750"/>
      <c r="C7" s="750"/>
      <c r="D7" s="750"/>
      <c r="E7" s="750"/>
      <c r="F7" s="750"/>
      <c r="G7" s="750"/>
      <c r="H7" s="750"/>
      <c r="I7" s="750"/>
      <c r="J7" s="747"/>
      <c r="K7" s="747"/>
      <c r="L7" s="747"/>
    </row>
    <row r="8" spans="1:12" ht="19.5" thickBot="1">
      <c r="A8" s="751" t="s">
        <v>98</v>
      </c>
      <c r="B8" s="752"/>
      <c r="C8" s="752"/>
      <c r="D8" s="752"/>
      <c r="E8" s="752"/>
      <c r="F8" s="752"/>
      <c r="G8" s="752"/>
      <c r="H8" s="752"/>
      <c r="I8" s="752"/>
      <c r="J8" s="752"/>
      <c r="K8" s="752"/>
      <c r="L8" s="753"/>
    </row>
    <row r="9" spans="1:12" ht="15" thickBot="1">
      <c r="A9" s="721" t="s">
        <v>0</v>
      </c>
      <c r="B9" s="722"/>
      <c r="C9" s="744" t="s">
        <v>295</v>
      </c>
      <c r="D9" s="745"/>
      <c r="E9" s="745"/>
      <c r="F9" s="745"/>
      <c r="G9" s="745"/>
      <c r="H9" s="745"/>
      <c r="I9" s="745"/>
      <c r="J9" s="745"/>
      <c r="K9" s="745"/>
      <c r="L9" s="746"/>
    </row>
    <row r="10" spans="1:12" ht="15" thickBot="1">
      <c r="A10" s="721" t="s">
        <v>1</v>
      </c>
      <c r="B10" s="722"/>
      <c r="C10" s="726" t="s">
        <v>296</v>
      </c>
      <c r="D10" s="727"/>
      <c r="E10" s="727"/>
      <c r="F10" s="727"/>
      <c r="G10" s="727"/>
      <c r="H10" s="727"/>
      <c r="I10" s="727"/>
      <c r="J10" s="727"/>
      <c r="K10" s="727"/>
      <c r="L10" s="728"/>
    </row>
    <row r="11" spans="1:12" ht="15" thickBot="1">
      <c r="A11" s="363" t="s">
        <v>358</v>
      </c>
      <c r="B11" s="364"/>
      <c r="C11" s="726" t="s">
        <v>297</v>
      </c>
      <c r="D11" s="727"/>
      <c r="E11" s="727"/>
      <c r="F11" s="727"/>
      <c r="G11" s="727"/>
      <c r="H11" s="727"/>
      <c r="I11" s="727"/>
      <c r="J11" s="727"/>
      <c r="K11" s="727"/>
      <c r="L11" s="728"/>
    </row>
    <row r="12" spans="1:12" ht="15" thickBot="1">
      <c r="A12" s="721" t="s">
        <v>359</v>
      </c>
      <c r="B12" s="722"/>
      <c r="C12" s="729"/>
      <c r="D12" s="730"/>
      <c r="E12" s="730"/>
      <c r="F12" s="730"/>
      <c r="G12" s="730"/>
      <c r="H12" s="730"/>
      <c r="I12" s="730"/>
      <c r="J12" s="730"/>
      <c r="K12" s="730"/>
      <c r="L12" s="731"/>
    </row>
    <row r="13" spans="1:12" ht="15" thickBot="1">
      <c r="A13" s="721" t="s">
        <v>360</v>
      </c>
      <c r="B13" s="722"/>
      <c r="C13" s="723"/>
      <c r="D13" s="724"/>
      <c r="E13" s="724"/>
      <c r="F13" s="724"/>
      <c r="G13" s="724"/>
      <c r="H13" s="724"/>
      <c r="I13" s="724"/>
      <c r="J13" s="724"/>
      <c r="K13" s="724"/>
      <c r="L13" s="725"/>
    </row>
    <row r="14" spans="1:9" ht="13.5" thickBot="1">
      <c r="A14" s="732"/>
      <c r="B14" s="733"/>
      <c r="C14" s="734"/>
      <c r="D14" s="734"/>
      <c r="E14" s="734"/>
      <c r="F14" s="734"/>
      <c r="G14" s="734"/>
      <c r="H14" s="734"/>
      <c r="I14" s="734"/>
    </row>
    <row r="15" spans="1:12" ht="77.25" thickBot="1">
      <c r="A15" s="365" t="s">
        <v>361</v>
      </c>
      <c r="B15" s="366" t="s">
        <v>362</v>
      </c>
      <c r="C15" s="367" t="s">
        <v>367</v>
      </c>
      <c r="D15" s="367" t="s">
        <v>100</v>
      </c>
      <c r="E15" s="367" t="s">
        <v>101</v>
      </c>
      <c r="F15" s="367" t="s">
        <v>102</v>
      </c>
      <c r="G15" s="367" t="s">
        <v>103</v>
      </c>
      <c r="H15" s="367" t="s">
        <v>104</v>
      </c>
      <c r="I15" s="367" t="s">
        <v>105</v>
      </c>
      <c r="J15" s="368" t="s">
        <v>106</v>
      </c>
      <c r="K15" s="367" t="s">
        <v>107</v>
      </c>
      <c r="L15" s="369" t="s">
        <v>108</v>
      </c>
    </row>
    <row r="16" spans="1:12" ht="12.75">
      <c r="A16" s="370"/>
      <c r="B16" s="371"/>
      <c r="C16" s="372"/>
      <c r="D16" s="373"/>
      <c r="E16" s="374"/>
      <c r="F16" s="374"/>
      <c r="G16" s="375"/>
      <c r="H16" s="376"/>
      <c r="I16" s="377" t="e">
        <f>(G16+H16)/F16</f>
        <v>#DIV/0!</v>
      </c>
      <c r="J16" s="378"/>
      <c r="K16" s="377">
        <f aca="true" t="shared" si="0" ref="K16:K27">IF(E16=0,"",IF(1*I16&gt;3*J16,3*J16,1*I16))</f>
      </c>
      <c r="L16" s="379">
        <f aca="true" t="shared" si="1" ref="L16:L27">IF(E16=0,"",FLOOR((E16*K16),1))</f>
      </c>
    </row>
    <row r="17" spans="1:12" ht="12.75">
      <c r="A17" s="380"/>
      <c r="B17" s="371"/>
      <c r="C17" s="381"/>
      <c r="D17" s="382"/>
      <c r="E17" s="383"/>
      <c r="F17" s="383"/>
      <c r="G17" s="384"/>
      <c r="H17" s="385"/>
      <c r="I17" s="386" t="e">
        <f aca="true" t="shared" si="2" ref="I17:I27">(G17+H17)/F17</f>
        <v>#DIV/0!</v>
      </c>
      <c r="J17" s="387"/>
      <c r="K17" s="386">
        <f t="shared" si="0"/>
      </c>
      <c r="L17" s="388">
        <f t="shared" si="1"/>
      </c>
    </row>
    <row r="18" spans="1:12" ht="12.75">
      <c r="A18" s="389"/>
      <c r="B18" s="390"/>
      <c r="C18" s="391"/>
      <c r="D18" s="382"/>
      <c r="E18" s="383"/>
      <c r="F18" s="383"/>
      <c r="G18" s="384"/>
      <c r="H18" s="385"/>
      <c r="I18" s="386" t="e">
        <f t="shared" si="2"/>
        <v>#DIV/0!</v>
      </c>
      <c r="J18" s="387"/>
      <c r="K18" s="386">
        <f t="shared" si="0"/>
      </c>
      <c r="L18" s="388">
        <f t="shared" si="1"/>
      </c>
    </row>
    <row r="19" spans="1:12" ht="12.75">
      <c r="A19" s="389"/>
      <c r="B19" s="390"/>
      <c r="C19" s="391"/>
      <c r="D19" s="382"/>
      <c r="E19" s="383"/>
      <c r="F19" s="383"/>
      <c r="G19" s="384"/>
      <c r="H19" s="385"/>
      <c r="I19" s="386" t="e">
        <f t="shared" si="2"/>
        <v>#DIV/0!</v>
      </c>
      <c r="J19" s="387"/>
      <c r="K19" s="386">
        <f t="shared" si="0"/>
      </c>
      <c r="L19" s="388">
        <f t="shared" si="1"/>
      </c>
    </row>
    <row r="20" spans="1:12" ht="12.75">
      <c r="A20" s="389"/>
      <c r="B20" s="390"/>
      <c r="C20" s="391"/>
      <c r="D20" s="382"/>
      <c r="E20" s="383"/>
      <c r="F20" s="383"/>
      <c r="G20" s="384"/>
      <c r="H20" s="385"/>
      <c r="I20" s="386" t="e">
        <f t="shared" si="2"/>
        <v>#DIV/0!</v>
      </c>
      <c r="J20" s="387"/>
      <c r="K20" s="386">
        <f t="shared" si="0"/>
      </c>
      <c r="L20" s="388">
        <f t="shared" si="1"/>
      </c>
    </row>
    <row r="21" spans="1:12" ht="12.75">
      <c r="A21" s="389"/>
      <c r="B21" s="390"/>
      <c r="C21" s="391"/>
      <c r="D21" s="382"/>
      <c r="E21" s="383"/>
      <c r="F21" s="383"/>
      <c r="G21" s="384"/>
      <c r="H21" s="385"/>
      <c r="I21" s="386" t="e">
        <f t="shared" si="2"/>
        <v>#DIV/0!</v>
      </c>
      <c r="J21" s="387"/>
      <c r="K21" s="386">
        <f t="shared" si="0"/>
      </c>
      <c r="L21" s="388">
        <f t="shared" si="1"/>
      </c>
    </row>
    <row r="22" spans="1:12" ht="12.75">
      <c r="A22" s="389"/>
      <c r="B22" s="390"/>
      <c r="C22" s="391"/>
      <c r="D22" s="382"/>
      <c r="E22" s="383"/>
      <c r="F22" s="383"/>
      <c r="G22" s="384"/>
      <c r="H22" s="385"/>
      <c r="I22" s="386" t="e">
        <f t="shared" si="2"/>
        <v>#DIV/0!</v>
      </c>
      <c r="J22" s="387"/>
      <c r="K22" s="386">
        <f t="shared" si="0"/>
      </c>
      <c r="L22" s="388">
        <f t="shared" si="1"/>
      </c>
    </row>
    <row r="23" spans="1:12" ht="12.75">
      <c r="A23" s="389"/>
      <c r="B23" s="390"/>
      <c r="C23" s="391"/>
      <c r="D23" s="382"/>
      <c r="E23" s="383"/>
      <c r="F23" s="383"/>
      <c r="G23" s="384"/>
      <c r="H23" s="385"/>
      <c r="I23" s="386" t="e">
        <f t="shared" si="2"/>
        <v>#DIV/0!</v>
      </c>
      <c r="J23" s="387"/>
      <c r="K23" s="386">
        <f t="shared" si="0"/>
      </c>
      <c r="L23" s="388">
        <f t="shared" si="1"/>
      </c>
    </row>
    <row r="24" spans="1:12" ht="12.75">
      <c r="A24" s="389"/>
      <c r="B24" s="390"/>
      <c r="C24" s="391"/>
      <c r="D24" s="382"/>
      <c r="E24" s="383"/>
      <c r="F24" s="383"/>
      <c r="G24" s="384"/>
      <c r="H24" s="385"/>
      <c r="I24" s="386" t="e">
        <f t="shared" si="2"/>
        <v>#DIV/0!</v>
      </c>
      <c r="J24" s="387"/>
      <c r="K24" s="386">
        <f t="shared" si="0"/>
      </c>
      <c r="L24" s="388">
        <f t="shared" si="1"/>
      </c>
    </row>
    <row r="25" spans="1:12" ht="12.75">
      <c r="A25" s="389"/>
      <c r="B25" s="390"/>
      <c r="C25" s="391"/>
      <c r="D25" s="382"/>
      <c r="E25" s="383"/>
      <c r="F25" s="383"/>
      <c r="G25" s="384"/>
      <c r="H25" s="385"/>
      <c r="I25" s="386" t="e">
        <f t="shared" si="2"/>
        <v>#DIV/0!</v>
      </c>
      <c r="J25" s="387"/>
      <c r="K25" s="386">
        <f t="shared" si="0"/>
      </c>
      <c r="L25" s="388">
        <f t="shared" si="1"/>
      </c>
    </row>
    <row r="26" spans="1:12" ht="12.75">
      <c r="A26" s="389"/>
      <c r="B26" s="392"/>
      <c r="C26" s="393"/>
      <c r="D26" s="382"/>
      <c r="E26" s="383"/>
      <c r="F26" s="383"/>
      <c r="G26" s="384"/>
      <c r="H26" s="385"/>
      <c r="I26" s="386" t="e">
        <f t="shared" si="2"/>
        <v>#DIV/0!</v>
      </c>
      <c r="J26" s="387"/>
      <c r="K26" s="386">
        <f t="shared" si="0"/>
      </c>
      <c r="L26" s="388">
        <f t="shared" si="1"/>
      </c>
    </row>
    <row r="27" spans="1:12" ht="13.5" thickBot="1">
      <c r="A27" s="394"/>
      <c r="B27" s="392"/>
      <c r="C27" s="393"/>
      <c r="D27" s="373"/>
      <c r="E27" s="374"/>
      <c r="F27" s="374"/>
      <c r="G27" s="375"/>
      <c r="H27" s="376"/>
      <c r="I27" s="377" t="e">
        <f t="shared" si="2"/>
        <v>#DIV/0!</v>
      </c>
      <c r="J27" s="378"/>
      <c r="K27" s="377">
        <f t="shared" si="0"/>
      </c>
      <c r="L27" s="395">
        <f t="shared" si="1"/>
      </c>
    </row>
    <row r="28" spans="1:12" s="397" customFormat="1" ht="13.5" thickBot="1">
      <c r="A28" s="735" t="s">
        <v>363</v>
      </c>
      <c r="B28" s="736"/>
      <c r="C28" s="736"/>
      <c r="D28" s="736"/>
      <c r="E28" s="736"/>
      <c r="F28" s="736"/>
      <c r="G28" s="736"/>
      <c r="H28" s="736"/>
      <c r="I28" s="736"/>
      <c r="J28" s="736"/>
      <c r="K28" s="737"/>
      <c r="L28" s="396">
        <f>SUM(L16:L27)</f>
        <v>0</v>
      </c>
    </row>
    <row r="29" spans="1:9" ht="15">
      <c r="A29" s="398" t="s">
        <v>109</v>
      </c>
      <c r="B29" s="398"/>
      <c r="C29" s="398"/>
      <c r="D29" s="398"/>
      <c r="E29" s="398"/>
      <c r="F29" s="398"/>
      <c r="G29" s="398"/>
      <c r="H29" s="398"/>
      <c r="I29" s="398"/>
    </row>
    <row r="30" spans="1:9" ht="15">
      <c r="A30" s="398" t="s">
        <v>364</v>
      </c>
      <c r="B30" s="398"/>
      <c r="C30" s="398"/>
      <c r="D30" s="398"/>
      <c r="E30" s="398"/>
      <c r="F30" s="398"/>
      <c r="G30" s="398"/>
      <c r="H30" s="398"/>
      <c r="I30" s="398"/>
    </row>
    <row r="31" spans="1:9" ht="15.75" thickBot="1">
      <c r="A31" s="398"/>
      <c r="B31" s="398"/>
      <c r="C31" s="398"/>
      <c r="D31" s="398"/>
      <c r="E31" s="399"/>
      <c r="F31" s="399"/>
      <c r="G31" s="398"/>
      <c r="H31" s="398"/>
      <c r="I31" s="398"/>
    </row>
    <row r="32" spans="1:9" ht="15.75" thickBot="1">
      <c r="A32" s="400" t="s">
        <v>84</v>
      </c>
      <c r="B32" s="401"/>
      <c r="C32" s="398"/>
      <c r="D32" s="738" t="s">
        <v>365</v>
      </c>
      <c r="E32" s="739"/>
      <c r="F32" s="740"/>
      <c r="G32" s="741"/>
      <c r="H32" s="742"/>
      <c r="I32" s="743"/>
    </row>
    <row r="33" spans="1:9" ht="15">
      <c r="A33" s="398"/>
      <c r="B33" s="398"/>
      <c r="C33" s="398"/>
      <c r="D33" s="398"/>
      <c r="E33" s="399"/>
      <c r="F33" s="399"/>
      <c r="G33" s="398"/>
      <c r="H33" s="398"/>
      <c r="I33" s="398"/>
    </row>
    <row r="34" spans="1:9" ht="15">
      <c r="A34" s="402" t="s">
        <v>366</v>
      </c>
      <c r="B34" s="398"/>
      <c r="C34" s="398"/>
      <c r="D34" s="398"/>
      <c r="E34" s="399"/>
      <c r="F34" s="399"/>
      <c r="G34" s="398"/>
      <c r="H34" s="398"/>
      <c r="I34" s="398"/>
    </row>
    <row r="35" spans="1:9" ht="15">
      <c r="A35" s="398"/>
      <c r="B35" s="398"/>
      <c r="C35" s="398"/>
      <c r="D35" s="398"/>
      <c r="E35" s="398"/>
      <c r="F35" s="398"/>
      <c r="G35" s="398"/>
      <c r="H35" s="398"/>
      <c r="I35" s="398"/>
    </row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mergeCells count="18">
    <mergeCell ref="A9:B9"/>
    <mergeCell ref="C9:L9"/>
    <mergeCell ref="A1:I1"/>
    <mergeCell ref="A3:I6"/>
    <mergeCell ref="A7:I7"/>
    <mergeCell ref="J7:L7"/>
    <mergeCell ref="A8:L8"/>
    <mergeCell ref="A14:I14"/>
    <mergeCell ref="A28:K28"/>
    <mergeCell ref="D32:F32"/>
    <mergeCell ref="G32:I32"/>
    <mergeCell ref="A13:B13"/>
    <mergeCell ref="C13:L13"/>
    <mergeCell ref="A10:B10"/>
    <mergeCell ref="C10:L10"/>
    <mergeCell ref="C11:L11"/>
    <mergeCell ref="A12:B12"/>
    <mergeCell ref="C12:L12"/>
  </mergeCells>
  <conditionalFormatting sqref="K16:L27">
    <cfRule type="cellIs" priority="3" dxfId="0" operator="equal" stopIfTrue="1">
      <formula>"#HODNOTA"</formula>
    </cfRule>
  </conditionalFormatting>
  <conditionalFormatting sqref="I16:J27">
    <cfRule type="expression" priority="2" dxfId="0" stopIfTrue="1">
      <formula>I16=0</formula>
    </cfRule>
  </conditionalFormatting>
  <conditionalFormatting sqref="K18 K27">
    <cfRule type="cellIs" priority="1" dxfId="0" operator="equal" stopIfTrue="1">
      <formula>"#HODNOTA"</formula>
    </cfRule>
  </conditionalFormatting>
  <dataValidations count="2">
    <dataValidation type="whole" operator="greaterThan" allowBlank="1" showInputMessage="1" showErrorMessage="1" error="Zadejte hrubou mzdu v celých Kč!" sqref="G16:G27">
      <formula1>0</formula1>
    </dataValidation>
    <dataValidation type="decimal" operator="greaterThan" allowBlank="1" showInputMessage="1" showErrorMessage="1" error="Zadejte počet hodin!" sqref="E16:F27">
      <formula1>0</formula1>
    </dataValidation>
  </dataValidations>
  <printOptions/>
  <pageMargins left="0.7" right="0.7" top="0.787401575" bottom="0.787401575" header="0.3" footer="0.3"/>
  <pageSetup orientation="portrait" paperSize="9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I39"/>
  <sheetViews>
    <sheetView showGridLines="0" tabSelected="1" view="pageBreakPreview" zoomScaleSheetLayoutView="100" zoomScalePageLayoutView="0" workbookViewId="0" topLeftCell="A1">
      <selection activeCell="C9" sqref="C9:E9"/>
    </sheetView>
  </sheetViews>
  <sheetFormatPr defaultColWidth="9.140625" defaultRowHeight="15"/>
  <cols>
    <col min="1" max="1" width="25.57421875" style="8" customWidth="1"/>
    <col min="2" max="2" width="56.28125" style="8" customWidth="1"/>
    <col min="3" max="3" width="18.57421875" style="8" customWidth="1"/>
    <col min="4" max="4" width="40.421875" style="8" customWidth="1"/>
    <col min="5" max="5" width="46.8515625" style="8" customWidth="1"/>
    <col min="6" max="16384" width="9.140625" style="8" customWidth="1"/>
  </cols>
  <sheetData>
    <row r="1" spans="1:6" ht="15.75" customHeight="1">
      <c r="A1" s="591" t="s">
        <v>404</v>
      </c>
      <c r="B1" s="591"/>
      <c r="C1" s="591"/>
      <c r="D1" s="591"/>
      <c r="E1" s="591"/>
      <c r="F1" s="1"/>
    </row>
    <row r="2" spans="1:6" ht="105" customHeight="1">
      <c r="A2" s="773"/>
      <c r="B2" s="773"/>
      <c r="C2" s="773"/>
      <c r="D2" s="773"/>
      <c r="E2" s="1"/>
      <c r="F2" s="1"/>
    </row>
    <row r="3" spans="1:6" ht="15.75" customHeight="1">
      <c r="A3" s="774" t="s">
        <v>405</v>
      </c>
      <c r="B3" s="774"/>
      <c r="C3" s="774"/>
      <c r="D3" s="774"/>
      <c r="E3" s="774"/>
      <c r="F3" s="1"/>
    </row>
    <row r="4" spans="1:6" ht="24" customHeight="1" thickBot="1">
      <c r="A4" s="775" t="s">
        <v>406</v>
      </c>
      <c r="B4" s="775"/>
      <c r="C4" s="775"/>
      <c r="D4" s="775"/>
      <c r="E4" s="775"/>
      <c r="F4" s="1"/>
    </row>
    <row r="5" spans="1:9" ht="15.75" customHeight="1" thickBot="1">
      <c r="A5" s="776" t="s">
        <v>0</v>
      </c>
      <c r="B5" s="777"/>
      <c r="C5" s="778" t="s">
        <v>295</v>
      </c>
      <c r="D5" s="778"/>
      <c r="E5" s="778"/>
      <c r="F5" s="778"/>
      <c r="G5" s="778"/>
      <c r="H5" s="778"/>
      <c r="I5" s="779"/>
    </row>
    <row r="6" spans="1:9" ht="15.75" customHeight="1" thickBot="1">
      <c r="A6" s="678" t="s">
        <v>1</v>
      </c>
      <c r="B6" s="678"/>
      <c r="C6" s="778" t="s">
        <v>296</v>
      </c>
      <c r="D6" s="778"/>
      <c r="E6" s="778"/>
      <c r="F6" s="778"/>
      <c r="G6" s="778"/>
      <c r="H6" s="778"/>
      <c r="I6" s="779"/>
    </row>
    <row r="7" spans="1:9" ht="15.75" customHeight="1" thickBot="1">
      <c r="A7" s="657" t="s">
        <v>9</v>
      </c>
      <c r="B7" s="659"/>
      <c r="C7" s="778" t="s">
        <v>297</v>
      </c>
      <c r="D7" s="778"/>
      <c r="E7" s="778"/>
      <c r="F7" s="778"/>
      <c r="G7" s="778"/>
      <c r="H7" s="778"/>
      <c r="I7" s="779"/>
    </row>
    <row r="8" spans="1:9" ht="15.75" customHeight="1" thickBot="1">
      <c r="A8" s="678" t="s">
        <v>4</v>
      </c>
      <c r="B8" s="678"/>
      <c r="C8" s="778" t="s">
        <v>352</v>
      </c>
      <c r="D8" s="778"/>
      <c r="E8" s="778"/>
      <c r="F8" s="778"/>
      <c r="G8" s="778"/>
      <c r="H8" s="778"/>
      <c r="I8" s="779"/>
    </row>
    <row r="9" spans="1:6" ht="15.75" customHeight="1" thickBot="1">
      <c r="A9" s="678" t="s">
        <v>87</v>
      </c>
      <c r="B9" s="678"/>
      <c r="C9" s="780"/>
      <c r="D9" s="781"/>
      <c r="E9" s="782"/>
      <c r="F9" s="1"/>
    </row>
    <row r="10" spans="1:6" ht="15.75" customHeight="1" thickBot="1">
      <c r="A10" s="1"/>
      <c r="B10" s="1"/>
      <c r="C10" s="1"/>
      <c r="D10" s="1"/>
      <c r="E10" s="1"/>
      <c r="F10" s="1"/>
    </row>
    <row r="11" spans="1:6" ht="34.5" customHeight="1" thickBot="1">
      <c r="A11" s="783" t="s">
        <v>407</v>
      </c>
      <c r="B11" s="783" t="s">
        <v>408</v>
      </c>
      <c r="C11" s="784" t="s">
        <v>409</v>
      </c>
      <c r="D11" s="785" t="s">
        <v>410</v>
      </c>
      <c r="E11" s="786"/>
      <c r="F11" s="1"/>
    </row>
    <row r="12" spans="1:6" ht="15.75" customHeight="1">
      <c r="A12" s="787"/>
      <c r="B12" s="788"/>
      <c r="C12" s="789"/>
      <c r="D12" s="790"/>
      <c r="E12" s="791"/>
      <c r="F12" s="1"/>
    </row>
    <row r="13" spans="1:6" ht="15.75" customHeight="1">
      <c r="A13" s="792"/>
      <c r="B13" s="793"/>
      <c r="C13" s="794"/>
      <c r="D13" s="795"/>
      <c r="E13" s="796"/>
      <c r="F13" s="1"/>
    </row>
    <row r="14" spans="1:6" ht="15.75" customHeight="1">
      <c r="A14" s="792"/>
      <c r="B14" s="793"/>
      <c r="C14" s="794"/>
      <c r="D14" s="795"/>
      <c r="E14" s="796"/>
      <c r="F14" s="1"/>
    </row>
    <row r="15" spans="1:6" ht="15.75" customHeight="1">
      <c r="A15" s="792"/>
      <c r="B15" s="793"/>
      <c r="C15" s="794"/>
      <c r="D15" s="795"/>
      <c r="E15" s="796"/>
      <c r="F15" s="1"/>
    </row>
    <row r="16" spans="1:6" ht="15.75" customHeight="1">
      <c r="A16" s="792"/>
      <c r="B16" s="793"/>
      <c r="C16" s="794"/>
      <c r="D16" s="795"/>
      <c r="E16" s="796"/>
      <c r="F16" s="1"/>
    </row>
    <row r="17" spans="1:6" ht="15.75" customHeight="1">
      <c r="A17" s="792"/>
      <c r="B17" s="793"/>
      <c r="C17" s="794"/>
      <c r="D17" s="795"/>
      <c r="E17" s="796"/>
      <c r="F17" s="1"/>
    </row>
    <row r="18" spans="1:6" ht="15.75" customHeight="1">
      <c r="A18" s="792"/>
      <c r="B18" s="793"/>
      <c r="C18" s="794"/>
      <c r="D18" s="795"/>
      <c r="E18" s="796"/>
      <c r="F18" s="1"/>
    </row>
    <row r="19" spans="1:6" ht="15.75" customHeight="1">
      <c r="A19" s="792"/>
      <c r="B19" s="793"/>
      <c r="C19" s="794"/>
      <c r="D19" s="795"/>
      <c r="E19" s="796"/>
      <c r="F19" s="1"/>
    </row>
    <row r="20" spans="1:6" ht="15.75" customHeight="1">
      <c r="A20" s="792"/>
      <c r="B20" s="793"/>
      <c r="C20" s="794"/>
      <c r="D20" s="795"/>
      <c r="E20" s="796"/>
      <c r="F20" s="1"/>
    </row>
    <row r="21" spans="1:6" ht="15.75" customHeight="1">
      <c r="A21" s="792"/>
      <c r="B21" s="793"/>
      <c r="C21" s="794"/>
      <c r="D21" s="795"/>
      <c r="E21" s="796"/>
      <c r="F21" s="1"/>
    </row>
    <row r="22" spans="1:6" ht="15.75" customHeight="1">
      <c r="A22" s="792"/>
      <c r="B22" s="793"/>
      <c r="C22" s="794"/>
      <c r="D22" s="795"/>
      <c r="E22" s="796"/>
      <c r="F22" s="1"/>
    </row>
    <row r="23" spans="1:6" ht="15.75" customHeight="1">
      <c r="A23" s="792"/>
      <c r="B23" s="793"/>
      <c r="C23" s="794"/>
      <c r="D23" s="795"/>
      <c r="E23" s="796"/>
      <c r="F23" s="1"/>
    </row>
    <row r="24" spans="1:6" ht="15.75" customHeight="1">
      <c r="A24" s="792"/>
      <c r="B24" s="793"/>
      <c r="C24" s="794"/>
      <c r="D24" s="795"/>
      <c r="E24" s="796"/>
      <c r="F24" s="1"/>
    </row>
    <row r="25" spans="1:6" ht="15.75" customHeight="1">
      <c r="A25" s="792"/>
      <c r="B25" s="793"/>
      <c r="C25" s="794"/>
      <c r="D25" s="795"/>
      <c r="E25" s="796"/>
      <c r="F25" s="1"/>
    </row>
    <row r="26" spans="1:6" ht="15.75" customHeight="1">
      <c r="A26" s="792"/>
      <c r="B26" s="793"/>
      <c r="C26" s="794"/>
      <c r="D26" s="795"/>
      <c r="E26" s="796"/>
      <c r="F26" s="1"/>
    </row>
    <row r="27" spans="1:6" ht="15.75" customHeight="1">
      <c r="A27" s="792"/>
      <c r="B27" s="793"/>
      <c r="C27" s="794"/>
      <c r="D27" s="795"/>
      <c r="E27" s="796"/>
      <c r="F27" s="1"/>
    </row>
    <row r="28" spans="1:6" ht="15.75" customHeight="1">
      <c r="A28" s="792"/>
      <c r="B28" s="793"/>
      <c r="C28" s="794"/>
      <c r="D28" s="795"/>
      <c r="E28" s="796"/>
      <c r="F28" s="1"/>
    </row>
    <row r="29" spans="1:6" ht="15.75" customHeight="1">
      <c r="A29" s="792"/>
      <c r="B29" s="793"/>
      <c r="C29" s="794"/>
      <c r="D29" s="795"/>
      <c r="E29" s="796"/>
      <c r="F29" s="1"/>
    </row>
    <row r="30" spans="1:6" ht="15.75" customHeight="1" thickBot="1">
      <c r="A30" s="797"/>
      <c r="B30" s="798"/>
      <c r="C30" s="799"/>
      <c r="D30" s="800"/>
      <c r="E30" s="801"/>
      <c r="F30" s="1"/>
    </row>
    <row r="31" spans="1:6" ht="15.75" customHeight="1" thickBot="1">
      <c r="A31" s="802" t="s">
        <v>6</v>
      </c>
      <c r="B31" s="802"/>
      <c r="C31" s="803">
        <f>SUM(C12:C30)</f>
        <v>0</v>
      </c>
      <c r="D31" s="804"/>
      <c r="E31" s="805"/>
      <c r="F31" s="806"/>
    </row>
    <row r="32" spans="1:6" ht="15.75" customHeight="1">
      <c r="A32" s="1"/>
      <c r="B32" s="1"/>
      <c r="C32" s="1"/>
      <c r="D32" s="1"/>
      <c r="E32" s="1"/>
      <c r="F32" s="1"/>
    </row>
    <row r="33" spans="1:6" ht="15.75" customHeight="1">
      <c r="A33" s="807" t="s">
        <v>411</v>
      </c>
      <c r="B33" s="808"/>
      <c r="C33" s="1"/>
      <c r="D33" s="1"/>
      <c r="E33" s="1"/>
      <c r="F33" s="1"/>
    </row>
    <row r="34" spans="1:6" ht="15.75" customHeight="1">
      <c r="A34" s="807" t="s">
        <v>255</v>
      </c>
      <c r="B34" s="808"/>
      <c r="C34" s="1"/>
      <c r="D34" s="1"/>
      <c r="E34" s="1"/>
      <c r="F34" s="1"/>
    </row>
    <row r="35" spans="1:6" ht="15.75" customHeight="1" thickBot="1">
      <c r="A35" s="1"/>
      <c r="B35" s="1"/>
      <c r="C35" s="1"/>
      <c r="D35" s="1"/>
      <c r="E35" s="1"/>
      <c r="F35" s="1"/>
    </row>
    <row r="36" spans="1:5" ht="27" customHeight="1" thickBot="1">
      <c r="A36" s="809" t="s">
        <v>84</v>
      </c>
      <c r="B36" s="810"/>
      <c r="D36" s="809" t="s">
        <v>412</v>
      </c>
      <c r="E36" s="811"/>
    </row>
    <row r="37" spans="1:6" ht="15.75" customHeight="1">
      <c r="A37" s="6"/>
      <c r="B37" s="6"/>
      <c r="C37" s="6"/>
      <c r="D37" s="6"/>
      <c r="E37" s="4"/>
      <c r="F37" s="4"/>
    </row>
    <row r="38" ht="15.75" customHeight="1">
      <c r="A38" s="7" t="s">
        <v>263</v>
      </c>
    </row>
    <row r="39" spans="1:4" ht="12.75">
      <c r="A39" s="812"/>
      <c r="B39" s="812"/>
      <c r="C39" s="812"/>
      <c r="D39" s="812"/>
    </row>
  </sheetData>
  <sheetProtection/>
  <mergeCells count="35">
    <mergeCell ref="A31:B31"/>
    <mergeCell ref="D31:E31"/>
    <mergeCell ref="D24:E24"/>
    <mergeCell ref="D25:E25"/>
    <mergeCell ref="D26:E26"/>
    <mergeCell ref="D28:E28"/>
    <mergeCell ref="D29:E29"/>
    <mergeCell ref="D30:E30"/>
    <mergeCell ref="D27:E27"/>
    <mergeCell ref="D17:E17"/>
    <mergeCell ref="D18:E18"/>
    <mergeCell ref="D19:E19"/>
    <mergeCell ref="D20:E20"/>
    <mergeCell ref="D21:E21"/>
    <mergeCell ref="D22:E22"/>
    <mergeCell ref="D23:E23"/>
    <mergeCell ref="D16:E16"/>
    <mergeCell ref="A7:B7"/>
    <mergeCell ref="A8:B8"/>
    <mergeCell ref="C9:E9"/>
    <mergeCell ref="D11:E11"/>
    <mergeCell ref="D12:E12"/>
    <mergeCell ref="D13:E13"/>
    <mergeCell ref="D14:E14"/>
    <mergeCell ref="D15:E15"/>
    <mergeCell ref="A9:B9"/>
    <mergeCell ref="C7:I7"/>
    <mergeCell ref="C8:I8"/>
    <mergeCell ref="A6:B6"/>
    <mergeCell ref="A1:E1"/>
    <mergeCell ref="A3:E3"/>
    <mergeCell ref="A4:E4"/>
    <mergeCell ref="A5:B5"/>
    <mergeCell ref="C5:I5"/>
    <mergeCell ref="C6:I6"/>
  </mergeCells>
  <dataValidations count="1">
    <dataValidation type="whole" operator="greaterThan" allowBlank="1" showInputMessage="1" showErrorMessage="1" error="Zadejte počet osob, tj. celé číslo!" sqref="C12:C30">
      <formula1>0</formula1>
    </dataValidation>
  </dataValidations>
  <printOptions/>
  <pageMargins left="0.7" right="0.7" top="0.787401575" bottom="0.787401575" header="0.3" footer="0.3"/>
  <pageSetup horizontalDpi="600" verticalDpi="600" orientation="landscape" paperSize="9" scale="6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Barbořáková</dc:creator>
  <cp:keywords/>
  <dc:description/>
  <cp:lastModifiedBy>bendova.r</cp:lastModifiedBy>
  <cp:lastPrinted>2010-11-04T09:34:35Z</cp:lastPrinted>
  <dcterms:created xsi:type="dcterms:W3CDTF">2010-06-09T07:18:54Z</dcterms:created>
  <dcterms:modified xsi:type="dcterms:W3CDTF">2010-11-08T06:09:28Z</dcterms:modified>
  <cp:category/>
  <cp:version/>
  <cp:contentType/>
  <cp:contentStatus/>
</cp:coreProperties>
</file>